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95" windowHeight="7935"/>
  </bookViews>
  <sheets>
    <sheet name="V&amp;W" sheetId="1" r:id="rId1"/>
    <sheet name="balans" sheetId="2" r:id="rId2"/>
    <sheet name="toelichting " sheetId="4" r:id="rId3"/>
  </sheets>
  <externalReferences>
    <externalReference r:id="rId4"/>
  </externalReferences>
  <definedNames>
    <definedName name="_xlnm.Print_Area" localSheetId="2">'toelichting '!$A$1:$G$35</definedName>
  </definedNames>
  <calcPr calcId="145621"/>
</workbook>
</file>

<file path=xl/calcChain.xml><?xml version="1.0" encoding="utf-8"?>
<calcChain xmlns="http://schemas.openxmlformats.org/spreadsheetml/2006/main">
  <c r="H64" i="1" l="1"/>
  <c r="G64" i="1"/>
  <c r="F63" i="1"/>
  <c r="F62" i="1"/>
  <c r="F61" i="1"/>
  <c r="F60" i="1"/>
  <c r="F59" i="1"/>
  <c r="F58" i="1"/>
  <c r="F57" i="1"/>
  <c r="F56" i="1"/>
  <c r="F64" i="1" s="1"/>
  <c r="H43" i="1"/>
  <c r="G43" i="1"/>
  <c r="F42" i="1"/>
  <c r="F41" i="1"/>
  <c r="F43" i="1" s="1"/>
  <c r="H38" i="1"/>
  <c r="G38" i="1"/>
  <c r="F37" i="1"/>
  <c r="F36" i="1"/>
  <c r="F35" i="1"/>
  <c r="F34" i="1"/>
  <c r="F33" i="1"/>
  <c r="F38" i="1" s="1"/>
  <c r="H31" i="1"/>
  <c r="H39" i="1" s="1"/>
  <c r="G31" i="1"/>
  <c r="G39" i="1" s="1"/>
  <c r="F30" i="1"/>
  <c r="F29" i="1"/>
  <c r="F28" i="1"/>
  <c r="F27" i="1"/>
  <c r="F26" i="1"/>
  <c r="F25" i="1"/>
  <c r="F31" i="1" s="1"/>
  <c r="F39" i="1" s="1"/>
  <c r="H23" i="1"/>
  <c r="G23" i="1"/>
  <c r="F22" i="1"/>
  <c r="F21" i="1"/>
  <c r="F20" i="1"/>
  <c r="F19" i="1"/>
  <c r="F18" i="1"/>
  <c r="F17" i="1"/>
  <c r="F16" i="1"/>
  <c r="F23" i="1" s="1"/>
  <c r="H14" i="1"/>
  <c r="H52" i="1" s="1"/>
  <c r="G14" i="1"/>
  <c r="G52" i="1" s="1"/>
  <c r="F13" i="1"/>
  <c r="F12" i="1"/>
  <c r="F11" i="1"/>
  <c r="F10" i="1"/>
  <c r="F9" i="1"/>
  <c r="F8" i="1"/>
  <c r="F14" i="1" s="1"/>
  <c r="F52" i="1" s="1"/>
  <c r="F67" i="1" l="1"/>
  <c r="F69" i="1"/>
  <c r="G66" i="1"/>
  <c r="G69" i="1" s="1"/>
  <c r="H66" i="1"/>
  <c r="H69" i="1" s="1"/>
</calcChain>
</file>

<file path=xl/sharedStrings.xml><?xml version="1.0" encoding="utf-8"?>
<sst xmlns="http://schemas.openxmlformats.org/spreadsheetml/2006/main" count="186" uniqueCount="132">
  <si>
    <t xml:space="preserve">  Vereniging "Historisch Eiland Marken"</t>
  </si>
  <si>
    <t>opgericht 7 september 1981</t>
  </si>
  <si>
    <t xml:space="preserve"> RESULTATENREKENING </t>
  </si>
  <si>
    <t>2014 t/m</t>
  </si>
  <si>
    <t>december</t>
  </si>
  <si>
    <t xml:space="preserve"> </t>
  </si>
  <si>
    <t>Boekjaar</t>
  </si>
  <si>
    <t>Begroting</t>
  </si>
  <si>
    <t>UITGAVEN :</t>
  </si>
  <si>
    <t>rekening</t>
  </si>
  <si>
    <t>omschrijving</t>
  </si>
  <si>
    <t>HUISVESTING</t>
  </si>
  <si>
    <t>Gas</t>
  </si>
  <si>
    <t>Electriciteit</t>
  </si>
  <si>
    <t>Water</t>
  </si>
  <si>
    <t>Schoonmaakkosten</t>
  </si>
  <si>
    <t>Telefoon</t>
  </si>
  <si>
    <t>Belastingen</t>
  </si>
  <si>
    <t>ORGANISATIE</t>
  </si>
  <si>
    <t>Verzekeringen</t>
  </si>
  <si>
    <t>Administratiekosten</t>
  </si>
  <si>
    <t>Representatiekosten</t>
  </si>
  <si>
    <t>Promotiekosten</t>
  </si>
  <si>
    <t>Algemene kosten</t>
  </si>
  <si>
    <t>Lidmaatschappen/abonnementen</t>
  </si>
  <si>
    <t>Exposities/evenementen</t>
  </si>
  <si>
    <t>KOSTEN AKTIVA</t>
  </si>
  <si>
    <t>Collectie (aankopen)</t>
  </si>
  <si>
    <t>Inventaris / installaties</t>
  </si>
  <si>
    <t>Tentoonstellingsmateriaal</t>
  </si>
  <si>
    <t>Kantoorapparatuur</t>
  </si>
  <si>
    <t>Gebouwen</t>
  </si>
  <si>
    <t>Diapresentatie</t>
  </si>
  <si>
    <t>afschrijvingskosten:</t>
  </si>
  <si>
    <t>,</t>
  </si>
  <si>
    <t>collectie</t>
  </si>
  <si>
    <t>onderhoud :</t>
  </si>
  <si>
    <t>FINANCIERINGSKOSTEN</t>
  </si>
  <si>
    <t>Hypotheekrente</t>
  </si>
  <si>
    <t>Bankkosten</t>
  </si>
  <si>
    <t>DIVERSEN</t>
  </si>
  <si>
    <t>Lasten voorgaande jaren</t>
  </si>
  <si>
    <t>Registratie collectie</t>
  </si>
  <si>
    <t>Project steegnaam bordjes</t>
  </si>
  <si>
    <t>Toename voorziening</t>
  </si>
  <si>
    <t>Verkoop koor</t>
  </si>
  <si>
    <t>Overige kosten</t>
  </si>
  <si>
    <t>TOTAAL UITGAVEN :</t>
  </si>
  <si>
    <t>INKOMSTEN :</t>
  </si>
  <si>
    <t>ALGEMEEN</t>
  </si>
  <si>
    <t xml:space="preserve">Entreegelden </t>
  </si>
  <si>
    <t>Verkoop boeken &amp; platen</t>
  </si>
  <si>
    <t>Verkoop langet</t>
  </si>
  <si>
    <t>Giften</t>
  </si>
  <si>
    <t>Subsidies</t>
  </si>
  <si>
    <t>Contributies</t>
  </si>
  <si>
    <t>Overige opbrengsten</t>
  </si>
  <si>
    <t>INKOMSTEN:</t>
  </si>
  <si>
    <t>RESULTAAT</t>
  </si>
  <si>
    <t>verlies</t>
  </si>
  <si>
    <t>winst</t>
  </si>
  <si>
    <t>TOTAAL INKOMSTEN :</t>
  </si>
  <si>
    <t>BALANS (x eur) per ultimo</t>
  </si>
  <si>
    <t>AKTIVA</t>
  </si>
  <si>
    <t>PASSIVA</t>
  </si>
  <si>
    <t>vaste aktiva</t>
  </si>
  <si>
    <t>eigen vermogen</t>
  </si>
  <si>
    <t>Collectie (overig)</t>
  </si>
  <si>
    <t>Eigen vermogen</t>
  </si>
  <si>
    <t>Collectie (schilderijen)</t>
  </si>
  <si>
    <t>Resultaat</t>
  </si>
  <si>
    <t>afschrijvingen</t>
  </si>
  <si>
    <t>boekwaarde</t>
  </si>
  <si>
    <t>Inventaris/installaties</t>
  </si>
  <si>
    <t>vreemd vermogen</t>
  </si>
  <si>
    <t>Hypotheek Rabobank</t>
  </si>
  <si>
    <t>crediteuren</t>
  </si>
  <si>
    <t>Nog te betalen bedragen</t>
  </si>
  <si>
    <t>Te betalen BTW 21 %</t>
  </si>
  <si>
    <t>Proj. Audio/Visuele Presentatie</t>
  </si>
  <si>
    <t>Te betalen BTW   6 %</t>
  </si>
  <si>
    <t>Weekstortingen</t>
  </si>
  <si>
    <t>liquide middelen</t>
  </si>
  <si>
    <t>Kas</t>
  </si>
  <si>
    <t>voorzieningen</t>
  </si>
  <si>
    <t>Rabobank rekening-courant</t>
  </si>
  <si>
    <t>Incourante materialen</t>
  </si>
  <si>
    <t>ING betaalrekening</t>
  </si>
  <si>
    <t>Opzetten archief</t>
  </si>
  <si>
    <t>ING zakelijke spaarrekening</t>
  </si>
  <si>
    <t>Aankoopfonds</t>
  </si>
  <si>
    <t>SNS Meerkeuze Sparen</t>
  </si>
  <si>
    <t>Groot onderhoud</t>
  </si>
  <si>
    <t>voorraden</t>
  </si>
  <si>
    <t>Langet</t>
  </si>
  <si>
    <t>Koor</t>
  </si>
  <si>
    <t>Boeken &amp; Platen</t>
  </si>
  <si>
    <t>debiteuren</t>
  </si>
  <si>
    <t>Te vorderen BTW 21 %</t>
  </si>
  <si>
    <t>Te vorderen BTW   6 %</t>
  </si>
  <si>
    <t>weekstortingen</t>
  </si>
  <si>
    <t>Totaal aktiva :</t>
  </si>
  <si>
    <t>Totaal passiva :</t>
  </si>
  <si>
    <t>Kascontrole Commissie :</t>
  </si>
  <si>
    <t>Penningmeester / administrateur :</t>
  </si>
  <si>
    <t>A. de Rijke, Kerkbuurt 184,  Marken</t>
  </si>
  <si>
    <t>C. Schouten, Flevostraat 10, Marken</t>
  </si>
  <si>
    <t>R. Korstman, Wittewerf 24, Marken</t>
  </si>
  <si>
    <t>Datum :</t>
  </si>
  <si>
    <t>E. Commandeur, Kerkbuurt 201, Marken</t>
  </si>
  <si>
    <t>Toelichting op de resultatenrekening</t>
  </si>
  <si>
    <t>Huisvesting</t>
  </si>
  <si>
    <t>-</t>
  </si>
  <si>
    <t>Het gasverbruik lag met 3.200 m3 lager dan vorig jaar (4.300 m3).</t>
  </si>
  <si>
    <t>Het electriciteitsverbruik lag met 3.600 kWh lager dan vorig jaar (4.300 kWh).</t>
  </si>
  <si>
    <t>Het waterverbruik was met 21 m3 gelijk aan vorig jaar.</t>
  </si>
  <si>
    <t>Organisatie</t>
  </si>
  <si>
    <t>De kosten van het uitje bedroegen € 74,50 per persoon. De eigen bijdrage was € 25,00 p.p.</t>
  </si>
  <si>
    <t xml:space="preserve">De administratiekosten waren hoger dan begroot door o.a. de aanvraag van de </t>
  </si>
  <si>
    <t>E. Bosch van de Kolkprijs bij de Cultuur Compagnie € 281.</t>
  </si>
  <si>
    <t>Kosten aktiva</t>
  </si>
  <si>
    <t>Er is dit jaar voor € 5.5764 gekocht t.b.v. de collectie.</t>
  </si>
  <si>
    <t>Het schoonmaken en restaureren van een schilderij heeft € 750 gekost.</t>
  </si>
  <si>
    <t>Algemeen</t>
  </si>
  <si>
    <t>Het aantal bezoekers was 11.261, 72 minder dan vorig jaar.</t>
  </si>
  <si>
    <t>De contributie van 862 leden is ontvangen, 45 minder dan vorig jaar.</t>
  </si>
  <si>
    <t>Het aankoopfonds heeft dit jaar € 565 opgeleverd.</t>
  </si>
  <si>
    <t>De verkopen in de winkel hebben € 3.600 opgeleverd.</t>
  </si>
  <si>
    <t xml:space="preserve">Naast de subdsidie van de gemeente, € 250, hebben we dit jaar € 1.750 gekregen van het </t>
  </si>
  <si>
    <t>Prins Bernard Cultuurfonds voor het maken van de helling.</t>
  </si>
  <si>
    <t>De actie "Lekker Marken" heeft € 124 opgebracht.</t>
  </si>
  <si>
    <t>Penningmeester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</si>
</sst>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_);\(#,##0.00\)"/>
    <numFmt numFmtId="165" formatCode="#,##0.0000"/>
    <numFmt numFmtId="166" formatCode="dd/mmm/yy_)"/>
    <numFmt numFmtId="167" formatCode="hh:mm:ss_)"/>
  </numFmts>
  <fonts count="20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u/>
      <sz val="10"/>
      <color indexed="8"/>
      <name val="Arial"/>
      <family val="2"/>
    </font>
    <font>
      <b/>
      <sz val="10"/>
      <name val="Arial"/>
      <family val="2"/>
    </font>
    <font>
      <sz val="3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i/>
      <sz val="10"/>
      <name val="Arial"/>
      <family val="2"/>
    </font>
    <font>
      <sz val="10"/>
      <name val="Arial"/>
    </font>
    <font>
      <b/>
      <u/>
      <sz val="10"/>
      <color theme="1"/>
      <name val="Arial"/>
      <family val="2"/>
    </font>
    <font>
      <sz val="10"/>
      <color indexed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6" fillId="0" borderId="0"/>
  </cellStyleXfs>
  <cellXfs count="195">
    <xf numFmtId="0" fontId="0" fillId="0" borderId="0" xfId="0"/>
    <xf numFmtId="0" fontId="2" fillId="0" borderId="1" xfId="1" applyFont="1" applyFill="1" applyBorder="1" applyProtection="1"/>
    <xf numFmtId="0" fontId="3" fillId="0" borderId="2" xfId="1" applyFont="1" applyFill="1" applyBorder="1" applyProtection="1"/>
    <xf numFmtId="0" fontId="3" fillId="0" borderId="3" xfId="1" applyFont="1" applyFill="1" applyBorder="1" applyProtection="1"/>
    <xf numFmtId="0" fontId="4" fillId="0" borderId="3" xfId="1" applyFont="1" applyBorder="1" applyProtection="1"/>
    <xf numFmtId="0" fontId="5" fillId="0" borderId="1" xfId="1" applyFont="1" applyBorder="1" applyProtection="1"/>
    <xf numFmtId="0" fontId="6" fillId="0" borderId="3" xfId="1" applyFont="1" applyBorder="1" applyProtection="1"/>
    <xf numFmtId="0" fontId="5" fillId="0" borderId="3" xfId="1" applyFont="1" applyBorder="1" applyProtection="1"/>
    <xf numFmtId="0" fontId="5" fillId="0" borderId="4" xfId="1" applyFont="1" applyBorder="1" applyAlignment="1" applyProtection="1">
      <alignment horizontal="left"/>
    </xf>
    <xf numFmtId="0" fontId="5" fillId="0" borderId="5" xfId="1" applyFont="1" applyBorder="1" applyProtection="1"/>
    <xf numFmtId="0" fontId="5" fillId="0" borderId="5" xfId="1" applyFont="1" applyBorder="1" applyAlignment="1" applyProtection="1">
      <alignment horizontal="left"/>
    </xf>
    <xf numFmtId="0" fontId="5" fillId="0" borderId="5" xfId="1" applyFont="1" applyBorder="1" applyAlignment="1" applyProtection="1">
      <alignment horizontal="center"/>
    </xf>
    <xf numFmtId="0" fontId="5" fillId="0" borderId="6" xfId="1" applyFont="1" applyBorder="1" applyProtection="1"/>
    <xf numFmtId="0" fontId="7" fillId="0" borderId="7" xfId="1" applyFont="1" applyBorder="1" applyAlignment="1" applyProtection="1">
      <alignment horizontal="left"/>
    </xf>
    <xf numFmtId="0" fontId="5" fillId="0" borderId="4" xfId="1" applyFont="1" applyBorder="1" applyProtection="1"/>
    <xf numFmtId="0" fontId="6" fillId="0" borderId="5" xfId="1" applyFont="1" applyBorder="1" applyProtection="1"/>
    <xf numFmtId="0" fontId="7" fillId="0" borderId="8" xfId="1" applyFont="1" applyBorder="1" applyAlignment="1" applyProtection="1">
      <alignment horizontal="left"/>
    </xf>
    <xf numFmtId="0" fontId="2" fillId="0" borderId="9" xfId="1" applyFont="1" applyFill="1" applyBorder="1" applyProtection="1"/>
    <xf numFmtId="0" fontId="3" fillId="0" borderId="10" xfId="1" applyFont="1" applyFill="1" applyBorder="1" applyProtection="1"/>
    <xf numFmtId="0" fontId="3" fillId="0" borderId="0" xfId="1" applyFont="1" applyFill="1" applyBorder="1" applyProtection="1"/>
    <xf numFmtId="0" fontId="4" fillId="0" borderId="0" xfId="1" applyFont="1" applyBorder="1" applyProtection="1"/>
    <xf numFmtId="0" fontId="5" fillId="0" borderId="9" xfId="1" applyFont="1" applyBorder="1" applyProtection="1"/>
    <xf numFmtId="0" fontId="6" fillId="0" borderId="0" xfId="1" applyFont="1" applyBorder="1" applyProtection="1"/>
    <xf numFmtId="0" fontId="5" fillId="0" borderId="0" xfId="1" applyFont="1" applyBorder="1" applyProtection="1"/>
    <xf numFmtId="0" fontId="5" fillId="0" borderId="11" xfId="1" applyFont="1" applyBorder="1" applyAlignment="1" applyProtection="1">
      <alignment horizontal="left"/>
    </xf>
    <xf numFmtId="0" fontId="5" fillId="0" borderId="12" xfId="1" applyFont="1" applyBorder="1" applyProtection="1"/>
    <xf numFmtId="0" fontId="5" fillId="0" borderId="12" xfId="1" applyFont="1" applyBorder="1" applyAlignment="1" applyProtection="1">
      <alignment horizontal="left"/>
    </xf>
    <xf numFmtId="0" fontId="5" fillId="0" borderId="12" xfId="1" applyFont="1" applyBorder="1" applyAlignment="1" applyProtection="1">
      <alignment horizontal="center"/>
    </xf>
    <xf numFmtId="0" fontId="5" fillId="0" borderId="13" xfId="1" applyFont="1" applyBorder="1" applyProtection="1"/>
    <xf numFmtId="0" fontId="7" fillId="0" borderId="14" xfId="1" applyFont="1" applyBorder="1" applyAlignment="1" applyProtection="1">
      <alignment horizontal="left"/>
    </xf>
    <xf numFmtId="0" fontId="5" fillId="0" borderId="11" xfId="1" applyFont="1" applyBorder="1" applyProtection="1"/>
    <xf numFmtId="0" fontId="6" fillId="0" borderId="12" xfId="1" applyFont="1" applyBorder="1" applyProtection="1"/>
    <xf numFmtId="0" fontId="5" fillId="0" borderId="15" xfId="1" applyFont="1" applyBorder="1" applyProtection="1"/>
    <xf numFmtId="0" fontId="6" fillId="0" borderId="16" xfId="1" applyFont="1" applyBorder="1" applyProtection="1"/>
    <xf numFmtId="0" fontId="5" fillId="0" borderId="16" xfId="1" applyFont="1" applyBorder="1" applyProtection="1"/>
    <xf numFmtId="0" fontId="5" fillId="0" borderId="17" xfId="1" applyFont="1" applyBorder="1" applyAlignment="1" applyProtection="1">
      <alignment horizontal="left"/>
    </xf>
    <xf numFmtId="0" fontId="5" fillId="0" borderId="18" xfId="1" applyFont="1" applyBorder="1" applyProtection="1"/>
    <xf numFmtId="0" fontId="5" fillId="0" borderId="18" xfId="1" applyFont="1" applyBorder="1" applyAlignment="1" applyProtection="1">
      <alignment horizontal="left"/>
    </xf>
    <xf numFmtId="0" fontId="5" fillId="0" borderId="18" xfId="1" applyFont="1" applyBorder="1" applyAlignment="1" applyProtection="1">
      <alignment horizontal="center"/>
    </xf>
    <xf numFmtId="0" fontId="5" fillId="0" borderId="19" xfId="1" applyFont="1" applyBorder="1" applyProtection="1"/>
    <xf numFmtId="0" fontId="7" fillId="0" borderId="20" xfId="1" applyFont="1" applyBorder="1" applyAlignment="1" applyProtection="1">
      <alignment horizontal="left"/>
    </xf>
    <xf numFmtId="0" fontId="5" fillId="0" borderId="17" xfId="1" applyFont="1" applyBorder="1" applyProtection="1"/>
    <xf numFmtId="0" fontId="6" fillId="0" borderId="18" xfId="1" applyFont="1" applyBorder="1" applyProtection="1"/>
    <xf numFmtId="0" fontId="5" fillId="0" borderId="21" xfId="1" applyFont="1" applyBorder="1" applyProtection="1"/>
    <xf numFmtId="0" fontId="8" fillId="0" borderId="9" xfId="1" applyFont="1" applyFill="1" applyBorder="1" applyProtection="1"/>
    <xf numFmtId="0" fontId="7" fillId="0" borderId="0" xfId="1" applyFont="1" applyBorder="1" applyAlignment="1" applyProtection="1">
      <alignment horizontal="left"/>
    </xf>
    <xf numFmtId="0" fontId="5" fillId="0" borderId="22" xfId="1" applyFont="1" applyBorder="1" applyProtection="1"/>
    <xf numFmtId="0" fontId="7" fillId="0" borderId="23" xfId="1" applyFont="1" applyBorder="1" applyAlignment="1" applyProtection="1">
      <alignment horizontal="center"/>
    </xf>
    <xf numFmtId="0" fontId="5" fillId="0" borderId="24" xfId="1" applyFont="1" applyBorder="1" applyProtection="1"/>
    <xf numFmtId="0" fontId="5" fillId="0" borderId="25" xfId="1" applyFont="1" applyBorder="1" applyProtection="1"/>
    <xf numFmtId="0" fontId="5" fillId="0" borderId="26" xfId="1" applyFont="1" applyBorder="1" applyProtection="1"/>
    <xf numFmtId="0" fontId="9" fillId="0" borderId="26" xfId="1" applyFont="1" applyBorder="1" applyAlignment="1" applyProtection="1">
      <alignment horizontal="left"/>
    </xf>
    <xf numFmtId="0" fontId="5" fillId="0" borderId="27" xfId="1" applyFont="1" applyBorder="1" applyProtection="1"/>
    <xf numFmtId="0" fontId="7" fillId="0" borderId="8" xfId="1" applyFont="1" applyBorder="1" applyProtection="1"/>
    <xf numFmtId="0" fontId="3" fillId="0" borderId="9" xfId="1" applyFont="1" applyFill="1" applyBorder="1" applyProtection="1"/>
    <xf numFmtId="0" fontId="10" fillId="0" borderId="10" xfId="1" applyFont="1" applyFill="1" applyBorder="1" applyProtection="1"/>
    <xf numFmtId="0" fontId="10" fillId="0" borderId="0" xfId="1" applyFont="1" applyFill="1" applyBorder="1" applyProtection="1"/>
    <xf numFmtId="0" fontId="7" fillId="0" borderId="0" xfId="1" quotePrefix="1" applyFont="1" applyBorder="1" applyProtection="1"/>
    <xf numFmtId="0" fontId="7" fillId="0" borderId="23" xfId="1" applyFont="1" applyBorder="1" applyProtection="1"/>
    <xf numFmtId="0" fontId="7" fillId="0" borderId="26" xfId="1" applyFont="1" applyBorder="1" applyProtection="1"/>
    <xf numFmtId="0" fontId="7" fillId="0" borderId="22" xfId="1" applyFont="1" applyBorder="1" applyAlignment="1" applyProtection="1">
      <alignment horizontal="center"/>
    </xf>
    <xf numFmtId="4" fontId="5" fillId="0" borderId="24" xfId="1" applyNumberFormat="1" applyFont="1" applyFill="1" applyBorder="1" applyProtection="1"/>
    <xf numFmtId="4" fontId="11" fillId="0" borderId="25" xfId="1" applyNumberFormat="1" applyFont="1" applyFill="1" applyBorder="1" applyProtection="1">
      <protection locked="0"/>
    </xf>
    <xf numFmtId="4" fontId="11" fillId="0" borderId="26" xfId="1" applyNumberFormat="1" applyFont="1" applyFill="1" applyBorder="1" applyProtection="1">
      <protection locked="0"/>
    </xf>
    <xf numFmtId="4" fontId="11" fillId="0" borderId="27" xfId="1" applyNumberFormat="1" applyFont="1" applyFill="1" applyBorder="1" applyProtection="1">
      <protection locked="0"/>
    </xf>
    <xf numFmtId="4" fontId="4" fillId="0" borderId="28" xfId="1" applyNumberFormat="1" applyFont="1" applyFill="1" applyBorder="1" applyProtection="1"/>
    <xf numFmtId="4" fontId="11" fillId="0" borderId="26" xfId="1" applyNumberFormat="1" applyFont="1" applyFill="1" applyBorder="1" applyProtection="1"/>
    <xf numFmtId="4" fontId="11" fillId="0" borderId="27" xfId="1" applyNumberFormat="1" applyFont="1" applyFill="1" applyBorder="1" applyProtection="1"/>
    <xf numFmtId="4" fontId="4" fillId="0" borderId="8" xfId="1" applyNumberFormat="1" applyFont="1" applyFill="1" applyBorder="1" applyProtection="1"/>
    <xf numFmtId="4" fontId="11" fillId="0" borderId="25" xfId="1" applyNumberFormat="1" applyFont="1" applyFill="1" applyBorder="1" applyProtection="1"/>
    <xf numFmtId="0" fontId="5" fillId="0" borderId="9" xfId="1" applyFont="1" applyFill="1" applyBorder="1" applyProtection="1"/>
    <xf numFmtId="0" fontId="5" fillId="0" borderId="10" xfId="1" applyFont="1" applyFill="1" applyBorder="1" applyProtection="1"/>
    <xf numFmtId="0" fontId="5" fillId="0" borderId="0" xfId="1" applyFont="1" applyFill="1" applyBorder="1" applyProtection="1"/>
    <xf numFmtId="0" fontId="5" fillId="0" borderId="0" xfId="1" applyFont="1" applyBorder="1" applyAlignment="1" applyProtection="1">
      <alignment horizontal="center"/>
    </xf>
    <xf numFmtId="0" fontId="4" fillId="0" borderId="23" xfId="1" applyFont="1" applyBorder="1" applyAlignment="1" applyProtection="1">
      <alignment horizontal="center"/>
    </xf>
    <xf numFmtId="4" fontId="11" fillId="0" borderId="24" xfId="1" applyNumberFormat="1" applyFont="1" applyBorder="1" applyProtection="1"/>
    <xf numFmtId="4" fontId="11" fillId="0" borderId="25" xfId="1" applyNumberFormat="1" applyFont="1" applyBorder="1" applyProtection="1">
      <protection locked="0"/>
    </xf>
    <xf numFmtId="4" fontId="11" fillId="0" borderId="26" xfId="1" applyNumberFormat="1" applyFont="1" applyBorder="1" applyProtection="1">
      <protection locked="0"/>
    </xf>
    <xf numFmtId="4" fontId="11" fillId="0" borderId="27" xfId="1" applyNumberFormat="1" applyFont="1" applyBorder="1" applyProtection="1">
      <protection locked="0"/>
    </xf>
    <xf numFmtId="4" fontId="4" fillId="0" borderId="28" xfId="1" applyNumberFormat="1" applyFont="1" applyBorder="1" applyProtection="1"/>
    <xf numFmtId="4" fontId="11" fillId="0" borderId="26" xfId="1" applyNumberFormat="1" applyFont="1" applyBorder="1" applyProtection="1"/>
    <xf numFmtId="4" fontId="11" fillId="0" borderId="27" xfId="1" applyNumberFormat="1" applyFont="1" applyBorder="1" applyProtection="1"/>
    <xf numFmtId="4" fontId="4" fillId="0" borderId="8" xfId="1" applyNumberFormat="1" applyFont="1" applyBorder="1" applyProtection="1"/>
    <xf numFmtId="4" fontId="11" fillId="0" borderId="25" xfId="1" applyNumberFormat="1" applyFont="1" applyBorder="1" applyProtection="1"/>
    <xf numFmtId="0" fontId="11" fillId="0" borderId="15" xfId="1" applyFont="1" applyFill="1" applyBorder="1" applyProtection="1"/>
    <xf numFmtId="0" fontId="11" fillId="0" borderId="29" xfId="1" applyFont="1" applyFill="1" applyBorder="1" applyProtection="1"/>
    <xf numFmtId="0" fontId="11" fillId="0" borderId="16" xfId="1" applyFont="1" applyFill="1" applyBorder="1" applyProtection="1"/>
    <xf numFmtId="0" fontId="11" fillId="0" borderId="16" xfId="1" applyFont="1" applyBorder="1" applyAlignment="1" applyProtection="1">
      <alignment horizontal="center"/>
    </xf>
    <xf numFmtId="0" fontId="4" fillId="0" borderId="22" xfId="1" applyFont="1" applyFill="1" applyBorder="1" applyAlignment="1" applyProtection="1">
      <alignment horizontal="center"/>
    </xf>
    <xf numFmtId="0" fontId="4" fillId="0" borderId="23" xfId="1" applyFont="1" applyFill="1" applyBorder="1" applyAlignment="1" applyProtection="1">
      <alignment horizontal="center"/>
    </xf>
    <xf numFmtId="0" fontId="2" fillId="0" borderId="1" xfId="2" applyFont="1" applyFill="1" applyBorder="1" applyProtection="1"/>
    <xf numFmtId="0" fontId="8" fillId="0" borderId="9" xfId="2" applyFont="1" applyFill="1" applyBorder="1" applyProtection="1"/>
    <xf numFmtId="0" fontId="3" fillId="0" borderId="9" xfId="2" applyFont="1" applyFill="1" applyBorder="1" applyProtection="1"/>
    <xf numFmtId="0" fontId="5" fillId="0" borderId="9" xfId="2" applyFont="1" applyBorder="1"/>
    <xf numFmtId="0" fontId="5" fillId="0" borderId="15" xfId="2" applyFont="1" applyBorder="1"/>
    <xf numFmtId="0" fontId="3" fillId="0" borderId="2" xfId="2" applyFont="1" applyFill="1" applyBorder="1" applyProtection="1"/>
    <xf numFmtId="0" fontId="3" fillId="0" borderId="10" xfId="2" applyFont="1" applyFill="1" applyBorder="1" applyProtection="1"/>
    <xf numFmtId="0" fontId="10" fillId="0" borderId="10" xfId="2" applyFont="1" applyFill="1" applyBorder="1" applyProtection="1"/>
    <xf numFmtId="0" fontId="5" fillId="0" borderId="10" xfId="2" applyFont="1" applyBorder="1"/>
    <xf numFmtId="0" fontId="5" fillId="0" borderId="29" xfId="2" applyFont="1" applyBorder="1"/>
    <xf numFmtId="0" fontId="5" fillId="0" borderId="1" xfId="2" applyFont="1" applyBorder="1"/>
    <xf numFmtId="0" fontId="4" fillId="0" borderId="3" xfId="2" applyFont="1" applyBorder="1" applyProtection="1"/>
    <xf numFmtId="0" fontId="7" fillId="0" borderId="0" xfId="2" applyFont="1" applyBorder="1"/>
    <xf numFmtId="0" fontId="7" fillId="0" borderId="0" xfId="2" applyFont="1" applyBorder="1" applyAlignment="1">
      <alignment horizontal="left"/>
    </xf>
    <xf numFmtId="0" fontId="5" fillId="0" borderId="0" xfId="2" applyFont="1" applyBorder="1"/>
    <xf numFmtId="0" fontId="5" fillId="0" borderId="16" xfId="2" applyFont="1" applyBorder="1"/>
    <xf numFmtId="0" fontId="5" fillId="0" borderId="3" xfId="2" applyFont="1" applyBorder="1"/>
    <xf numFmtId="0" fontId="7" fillId="0" borderId="7" xfId="2" applyFont="1" applyBorder="1" applyAlignment="1" applyProtection="1">
      <alignment horizontal="left"/>
    </xf>
    <xf numFmtId="0" fontId="5" fillId="0" borderId="14" xfId="2" applyFont="1" applyBorder="1" applyProtection="1"/>
    <xf numFmtId="0" fontId="7" fillId="0" borderId="30" xfId="2" applyFont="1" applyBorder="1" applyAlignment="1" applyProtection="1">
      <alignment horizontal="left"/>
    </xf>
    <xf numFmtId="0" fontId="7" fillId="0" borderId="14" xfId="2" applyFont="1" applyBorder="1" applyAlignment="1" applyProtection="1">
      <alignment horizontal="left"/>
    </xf>
    <xf numFmtId="0" fontId="5" fillId="0" borderId="20" xfId="2" applyFont="1" applyBorder="1"/>
    <xf numFmtId="0" fontId="7" fillId="0" borderId="3" xfId="2" applyFont="1" applyBorder="1" applyAlignment="1" applyProtection="1">
      <alignment horizontal="center"/>
    </xf>
    <xf numFmtId="0" fontId="5" fillId="0" borderId="0" xfId="2" applyFont="1" applyBorder="1" applyProtection="1"/>
    <xf numFmtId="0" fontId="5" fillId="0" borderId="31" xfId="2" applyFont="1" applyBorder="1" applyProtection="1"/>
    <xf numFmtId="0" fontId="7" fillId="0" borderId="0" xfId="2" applyFont="1" applyBorder="1" applyAlignment="1" applyProtection="1">
      <alignment horizontal="left"/>
    </xf>
    <xf numFmtId="0" fontId="12" fillId="0" borderId="32" xfId="2" applyFont="1" applyBorder="1" applyProtection="1"/>
    <xf numFmtId="0" fontId="5" fillId="0" borderId="33" xfId="2" applyFont="1" applyBorder="1" applyProtection="1"/>
    <xf numFmtId="0" fontId="5" fillId="0" borderId="32" xfId="2" applyFont="1" applyBorder="1" applyProtection="1"/>
    <xf numFmtId="0" fontId="12" fillId="0" borderId="34" xfId="2" applyFont="1" applyBorder="1" applyProtection="1"/>
    <xf numFmtId="4" fontId="5" fillId="0" borderId="35" xfId="2" applyNumberFormat="1" applyFont="1" applyBorder="1" applyProtection="1"/>
    <xf numFmtId="0" fontId="5" fillId="0" borderId="5" xfId="2" applyFont="1" applyBorder="1" applyProtection="1"/>
    <xf numFmtId="4" fontId="11" fillId="0" borderId="12" xfId="2" applyNumberFormat="1" applyFont="1" applyBorder="1" applyProtection="1">
      <protection locked="0"/>
    </xf>
    <xf numFmtId="0" fontId="5" fillId="0" borderId="5" xfId="2" applyFont="1" applyBorder="1"/>
    <xf numFmtId="0" fontId="5" fillId="0" borderId="36" xfId="2" applyFont="1" applyBorder="1" applyProtection="1"/>
    <xf numFmtId="4" fontId="11" fillId="0" borderId="18" xfId="2" applyNumberFormat="1" applyFont="1" applyBorder="1" applyProtection="1">
      <protection locked="0"/>
    </xf>
    <xf numFmtId="4" fontId="5" fillId="0" borderId="18" xfId="2" applyNumberFormat="1" applyFont="1" applyBorder="1" applyProtection="1"/>
    <xf numFmtId="4" fontId="11" fillId="0" borderId="21" xfId="2" applyNumberFormat="1" applyFont="1" applyBorder="1" applyProtection="1">
      <protection locked="0"/>
    </xf>
    <xf numFmtId="4" fontId="11" fillId="0" borderId="37" xfId="2" applyNumberFormat="1" applyFont="1" applyBorder="1" applyProtection="1">
      <protection locked="0"/>
    </xf>
    <xf numFmtId="4" fontId="13" fillId="0" borderId="5" xfId="2" applyNumberFormat="1" applyFont="1" applyBorder="1" applyProtection="1"/>
    <xf numFmtId="4" fontId="11" fillId="0" borderId="17" xfId="2" applyNumberFormat="1" applyFont="1" applyBorder="1" applyProtection="1">
      <protection locked="0"/>
    </xf>
    <xf numFmtId="0" fontId="9" fillId="0" borderId="5" xfId="2" applyFont="1" applyBorder="1" applyProtection="1"/>
    <xf numFmtId="4" fontId="11" fillId="0" borderId="11" xfId="2" applyNumberFormat="1" applyFont="1" applyBorder="1" applyProtection="1">
      <protection locked="0"/>
    </xf>
    <xf numFmtId="4" fontId="5" fillId="0" borderId="5" xfId="2" applyNumberFormat="1" applyFont="1" applyBorder="1" applyProtection="1"/>
    <xf numFmtId="4" fontId="11" fillId="0" borderId="18" xfId="2" applyNumberFormat="1" applyFont="1" applyBorder="1" applyProtection="1"/>
    <xf numFmtId="0" fontId="5" fillId="0" borderId="18" xfId="2" applyFont="1" applyBorder="1"/>
    <xf numFmtId="4" fontId="5" fillId="0" borderId="26" xfId="2" applyNumberFormat="1" applyFont="1" applyBorder="1" applyProtection="1"/>
    <xf numFmtId="164" fontId="12" fillId="0" borderId="36" xfId="2" applyNumberFormat="1" applyFont="1" applyBorder="1" applyProtection="1"/>
    <xf numFmtId="0" fontId="5" fillId="0" borderId="24" xfId="2" applyFont="1" applyBorder="1"/>
    <xf numFmtId="4" fontId="14" fillId="0" borderId="5" xfId="2" applyNumberFormat="1" applyFont="1" applyBorder="1" applyProtection="1">
      <protection locked="0"/>
    </xf>
    <xf numFmtId="4" fontId="5" fillId="0" borderId="6" xfId="2" applyNumberFormat="1" applyFont="1" applyBorder="1" applyProtection="1"/>
    <xf numFmtId="4" fontId="14" fillId="0" borderId="17" xfId="2" applyNumberFormat="1" applyFont="1" applyBorder="1" applyProtection="1">
      <protection locked="0"/>
    </xf>
    <xf numFmtId="4" fontId="5" fillId="0" borderId="12" xfId="2" applyNumberFormat="1" applyFont="1" applyBorder="1" applyProtection="1"/>
    <xf numFmtId="4" fontId="7" fillId="0" borderId="32" xfId="2" applyNumberFormat="1" applyFont="1" applyBorder="1" applyProtection="1"/>
    <xf numFmtId="0" fontId="12" fillId="0" borderId="5" xfId="2" applyFont="1" applyBorder="1" applyProtection="1"/>
    <xf numFmtId="0" fontId="5" fillId="0" borderId="38" xfId="2" applyFont="1" applyBorder="1"/>
    <xf numFmtId="4" fontId="11" fillId="0" borderId="19" xfId="2" applyNumberFormat="1" applyFont="1" applyBorder="1" applyProtection="1">
      <protection locked="0"/>
    </xf>
    <xf numFmtId="4" fontId="11" fillId="0" borderId="35" xfId="2" applyNumberFormat="1" applyFont="1" applyBorder="1" applyProtection="1"/>
    <xf numFmtId="4" fontId="5" fillId="0" borderId="17" xfId="2" applyNumberFormat="1" applyFont="1" applyBorder="1" applyProtection="1"/>
    <xf numFmtId="4" fontId="11" fillId="0" borderId="12" xfId="2" applyNumberFormat="1" applyFont="1" applyBorder="1" applyProtection="1"/>
    <xf numFmtId="4" fontId="11" fillId="0" borderId="13" xfId="2" applyNumberFormat="1" applyFont="1" applyBorder="1" applyProtection="1">
      <protection locked="0"/>
    </xf>
    <xf numFmtId="0" fontId="5" fillId="0" borderId="36" xfId="2" applyFont="1" applyBorder="1"/>
    <xf numFmtId="4" fontId="5" fillId="0" borderId="18" xfId="2" applyNumberFormat="1" applyFont="1" applyBorder="1"/>
    <xf numFmtId="4" fontId="5" fillId="0" borderId="11" xfId="2" applyNumberFormat="1" applyFont="1" applyBorder="1" applyProtection="1"/>
    <xf numFmtId="165" fontId="5" fillId="0" borderId="5" xfId="2" applyNumberFormat="1" applyFont="1" applyBorder="1" applyProtection="1"/>
    <xf numFmtId="0" fontId="5" fillId="0" borderId="6" xfId="2" applyFont="1" applyBorder="1" applyProtection="1"/>
    <xf numFmtId="4" fontId="5" fillId="0" borderId="13" xfId="2" applyNumberFormat="1" applyFont="1" applyBorder="1" applyProtection="1"/>
    <xf numFmtId="0" fontId="5" fillId="0" borderId="39" xfId="2" applyFont="1" applyBorder="1"/>
    <xf numFmtId="4" fontId="5" fillId="0" borderId="19" xfId="2" applyNumberFormat="1" applyFont="1" applyBorder="1"/>
    <xf numFmtId="0" fontId="7" fillId="0" borderId="7" xfId="2" applyFont="1" applyBorder="1" applyProtection="1"/>
    <xf numFmtId="4" fontId="5" fillId="0" borderId="14" xfId="2" applyNumberFormat="1" applyFont="1" applyBorder="1" applyProtection="1"/>
    <xf numFmtId="4" fontId="7" fillId="0" borderId="7" xfId="2" applyNumberFormat="1" applyFont="1" applyBorder="1" applyProtection="1"/>
    <xf numFmtId="0" fontId="7" fillId="0" borderId="30" xfId="2" applyFont="1" applyBorder="1" applyProtection="1"/>
    <xf numFmtId="4" fontId="5" fillId="0" borderId="20" xfId="2" applyNumberFormat="1" applyFont="1" applyBorder="1" applyProtection="1"/>
    <xf numFmtId="4" fontId="7" fillId="0" borderId="20" xfId="2" applyNumberFormat="1" applyFont="1" applyBorder="1" applyProtection="1"/>
    <xf numFmtId="0" fontId="5" fillId="0" borderId="0" xfId="2" applyFont="1" applyProtection="1"/>
    <xf numFmtId="2" fontId="5" fillId="0" borderId="0" xfId="2" applyNumberFormat="1" applyFont="1" applyBorder="1" applyProtection="1"/>
    <xf numFmtId="4" fontId="5" fillId="0" borderId="0" xfId="2" applyNumberFormat="1" applyFont="1" applyProtection="1"/>
    <xf numFmtId="0" fontId="15" fillId="0" borderId="0" xfId="2" applyFont="1" applyProtection="1"/>
    <xf numFmtId="0" fontId="5" fillId="0" borderId="0" xfId="2" applyFont="1"/>
    <xf numFmtId="4" fontId="5" fillId="0" borderId="0" xfId="2" applyNumberFormat="1" applyFont="1"/>
    <xf numFmtId="0" fontId="0" fillId="0" borderId="0" xfId="0" applyBorder="1"/>
    <xf numFmtId="164" fontId="5" fillId="0" borderId="0" xfId="2" applyNumberFormat="1" applyFont="1" applyProtection="1"/>
    <xf numFmtId="166" fontId="5" fillId="0" borderId="0" xfId="2" applyNumberFormat="1" applyFont="1" applyProtection="1"/>
    <xf numFmtId="0" fontId="5" fillId="0" borderId="0" xfId="0" applyFont="1" applyBorder="1"/>
    <xf numFmtId="167" fontId="5" fillId="0" borderId="0" xfId="2" applyNumberFormat="1" applyFont="1" applyProtection="1"/>
    <xf numFmtId="0" fontId="5" fillId="0" borderId="15" xfId="1" applyFont="1" applyFill="1" applyBorder="1" applyProtection="1"/>
    <xf numFmtId="0" fontId="5" fillId="0" borderId="0" xfId="1" applyFont="1" applyAlignment="1" applyProtection="1">
      <alignment horizontal="center"/>
    </xf>
    <xf numFmtId="0" fontId="5" fillId="0" borderId="0" xfId="1" applyFont="1"/>
    <xf numFmtId="0" fontId="5" fillId="0" borderId="2" xfId="1" applyFont="1" applyFill="1" applyBorder="1" applyProtection="1"/>
    <xf numFmtId="0" fontId="5" fillId="0" borderId="10" xfId="1" applyFont="1" applyFill="1" applyBorder="1" applyAlignment="1" applyProtection="1">
      <alignment horizontal="center"/>
    </xf>
    <xf numFmtId="0" fontId="5" fillId="0" borderId="29" xfId="1" applyFont="1" applyFill="1" applyBorder="1" applyProtection="1"/>
    <xf numFmtId="0" fontId="12" fillId="0" borderId="0" xfId="3" applyFont="1"/>
    <xf numFmtId="0" fontId="5" fillId="0" borderId="0" xfId="3" applyFont="1"/>
    <xf numFmtId="0" fontId="7" fillId="0" borderId="0" xfId="3" applyFont="1" applyAlignment="1">
      <alignment horizontal="left"/>
    </xf>
    <xf numFmtId="0" fontId="17" fillId="0" borderId="0" xfId="3" applyFont="1"/>
    <xf numFmtId="0" fontId="13" fillId="0" borderId="0" xfId="3" applyFont="1"/>
    <xf numFmtId="0" fontId="18" fillId="0" borderId="0" xfId="3" applyFont="1"/>
    <xf numFmtId="0" fontId="19" fillId="0" borderId="0" xfId="3" applyFont="1"/>
    <xf numFmtId="11" fontId="11" fillId="0" borderId="0" xfId="3" applyNumberFormat="1" applyFont="1" applyBorder="1"/>
    <xf numFmtId="0" fontId="19" fillId="0" borderId="0" xfId="3" quotePrefix="1" applyFont="1"/>
    <xf numFmtId="11" fontId="5" fillId="0" borderId="0" xfId="3" applyNumberFormat="1" applyFont="1" applyBorder="1"/>
    <xf numFmtId="0" fontId="15" fillId="0" borderId="0" xfId="1" applyFont="1" applyBorder="1" applyProtection="1"/>
    <xf numFmtId="0" fontId="15" fillId="0" borderId="0" xfId="1" applyFont="1" applyBorder="1" applyAlignment="1" applyProtection="1">
      <alignment horizontal="left"/>
    </xf>
    <xf numFmtId="166" fontId="11" fillId="0" borderId="0" xfId="1" applyNumberFormat="1" applyFont="1" applyBorder="1" applyProtection="1"/>
  </cellXfs>
  <cellStyles count="4">
    <cellStyle name="Standaard" xfId="0" builtinId="0"/>
    <cellStyle name="Standaard 2" xfId="3"/>
    <cellStyle name="Standaard_awv-2001" xfId="1"/>
    <cellStyle name="Standaard_balans200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ees/Mijn%20documenten/Bestanden/Marker%20Museum/2014/Boekhouding%20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Blad2"/>
      <sheetName val="V en W"/>
      <sheetName val="balans"/>
      <sheetName val="toelichting"/>
      <sheetName val="boodsch. 6% "/>
      <sheetName val="boodsch. 21%"/>
      <sheetName val="koor en langet"/>
      <sheetName val="CBS"/>
      <sheetName val="lidmaatschappen"/>
      <sheetName val="betalingsverkeer"/>
      <sheetName val="Uitje"/>
    </sheetNames>
    <sheetDataSet>
      <sheetData sheetId="0">
        <row r="561">
          <cell r="DT561">
            <v>1519.2971074380162</v>
          </cell>
          <cell r="DX561">
            <v>506.41570247933879</v>
          </cell>
          <cell r="EB561">
            <v>83.67</v>
          </cell>
          <cell r="EF561">
            <v>0</v>
          </cell>
          <cell r="EJ561">
            <v>364.8</v>
          </cell>
          <cell r="EN561">
            <v>886.21999999999991</v>
          </cell>
          <cell r="ER561">
            <v>4336.76</v>
          </cell>
          <cell r="EV561">
            <v>1025.9100000000001</v>
          </cell>
          <cell r="EZ561">
            <v>4245.2699999999995</v>
          </cell>
          <cell r="FD561">
            <v>2043.5800000000002</v>
          </cell>
          <cell r="FG561">
            <v>0</v>
          </cell>
          <cell r="FH561">
            <v>1642.7000000000007</v>
          </cell>
          <cell r="FL561">
            <v>821.13000000000011</v>
          </cell>
          <cell r="FO561">
            <v>0</v>
          </cell>
          <cell r="FP561">
            <v>174.21</v>
          </cell>
          <cell r="FT561">
            <v>750</v>
          </cell>
          <cell r="FX561">
            <v>1216.2499999999998</v>
          </cell>
          <cell r="GB561">
            <v>0</v>
          </cell>
          <cell r="GF561">
            <v>49.59</v>
          </cell>
          <cell r="GJ561">
            <v>2313.25</v>
          </cell>
          <cell r="GN561">
            <v>742.00999999999988</v>
          </cell>
          <cell r="GR561">
            <v>254.51999999999998</v>
          </cell>
          <cell r="HC561">
            <v>22280.189999999991</v>
          </cell>
          <cell r="HG561">
            <v>268</v>
          </cell>
          <cell r="HK561">
            <v>2000</v>
          </cell>
          <cell r="HO561">
            <v>3879</v>
          </cell>
          <cell r="HS561">
            <v>1297.48</v>
          </cell>
        </row>
      </sheetData>
      <sheetData sheetId="1">
        <row r="34">
          <cell r="BF34">
            <v>0</v>
          </cell>
          <cell r="BG34">
            <v>3622.6335472413975</v>
          </cell>
        </row>
        <row r="79">
          <cell r="I79">
            <v>1412.37</v>
          </cell>
          <cell r="N79">
            <v>652.25</v>
          </cell>
          <cell r="S79">
            <v>218.69</v>
          </cell>
          <cell r="X79">
            <v>2118.7600000000002</v>
          </cell>
          <cell r="AC79">
            <v>249.2</v>
          </cell>
          <cell r="AH79">
            <v>5563.9</v>
          </cell>
          <cell r="AV79">
            <v>20.988099173553721</v>
          </cell>
          <cell r="BA79">
            <v>42.095537190082645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abSelected="1" topLeftCell="A49" workbookViewId="0">
      <selection activeCell="D56" sqref="D56"/>
    </sheetView>
  </sheetViews>
  <sheetFormatPr defaultRowHeight="15" x14ac:dyDescent="0.25"/>
  <cols>
    <col min="5" max="5" width="28.85546875" bestFit="1" customWidth="1"/>
    <col min="6" max="8" width="10.7109375" bestFit="1" customWidth="1"/>
  </cols>
  <sheetData>
    <row r="1" spans="1:8" ht="40.5" x14ac:dyDescent="0.55000000000000004">
      <c r="A1" s="1" t="s">
        <v>0</v>
      </c>
      <c r="B1" s="17"/>
      <c r="C1" s="17"/>
      <c r="D1" s="44"/>
      <c r="E1" s="54"/>
      <c r="F1" s="54"/>
      <c r="G1" s="70"/>
      <c r="H1" s="84"/>
    </row>
    <row r="2" spans="1:8" ht="15.75" x14ac:dyDescent="0.25">
      <c r="A2" s="2"/>
      <c r="B2" s="18"/>
      <c r="C2" s="18"/>
      <c r="D2" s="18"/>
      <c r="E2" s="55" t="s">
        <v>1</v>
      </c>
      <c r="F2" s="18"/>
      <c r="G2" s="71"/>
      <c r="H2" s="85"/>
    </row>
    <row r="3" spans="1:8" ht="15.75" x14ac:dyDescent="0.25">
      <c r="A3" s="3"/>
      <c r="B3" s="19"/>
      <c r="C3" s="19"/>
      <c r="D3" s="19"/>
      <c r="E3" s="56"/>
      <c r="F3" s="19"/>
      <c r="G3" s="72"/>
      <c r="H3" s="86"/>
    </row>
    <row r="4" spans="1:8" x14ac:dyDescent="0.25">
      <c r="A4" s="4" t="s">
        <v>2</v>
      </c>
      <c r="B4" s="20"/>
      <c r="C4" s="20"/>
      <c r="D4" s="45" t="s">
        <v>3</v>
      </c>
      <c r="E4" s="57" t="s">
        <v>4</v>
      </c>
      <c r="F4" s="23"/>
      <c r="G4" s="73" t="s">
        <v>5</v>
      </c>
      <c r="H4" s="87" t="s">
        <v>5</v>
      </c>
    </row>
    <row r="5" spans="1:8" x14ac:dyDescent="0.25">
      <c r="A5" s="5"/>
      <c r="B5" s="21"/>
      <c r="C5" s="32"/>
      <c r="D5" s="46"/>
      <c r="E5" s="46"/>
      <c r="F5" s="60" t="s">
        <v>6</v>
      </c>
      <c r="G5" s="60" t="s">
        <v>7</v>
      </c>
      <c r="H5" s="88" t="s">
        <v>7</v>
      </c>
    </row>
    <row r="6" spans="1:8" x14ac:dyDescent="0.25">
      <c r="A6" s="6" t="s">
        <v>8</v>
      </c>
      <c r="B6" s="22"/>
      <c r="C6" s="33"/>
      <c r="D6" s="47" t="s">
        <v>9</v>
      </c>
      <c r="E6" s="58" t="s">
        <v>10</v>
      </c>
      <c r="F6" s="47">
        <v>2014</v>
      </c>
      <c r="G6" s="74">
        <v>2014</v>
      </c>
      <c r="H6" s="89">
        <v>2015</v>
      </c>
    </row>
    <row r="7" spans="1:8" x14ac:dyDescent="0.25">
      <c r="A7" s="7"/>
      <c r="B7" s="23"/>
      <c r="C7" s="34"/>
      <c r="D7" s="48"/>
      <c r="E7" s="48"/>
      <c r="F7" s="61"/>
      <c r="G7" s="75"/>
      <c r="H7" s="75"/>
    </row>
    <row r="8" spans="1:8" x14ac:dyDescent="0.25">
      <c r="A8" s="8" t="s">
        <v>11</v>
      </c>
      <c r="B8" s="24"/>
      <c r="C8" s="35"/>
      <c r="D8" s="49">
        <v>4301</v>
      </c>
      <c r="E8" s="49" t="s">
        <v>12</v>
      </c>
      <c r="F8" s="62">
        <f>+[1]Blad1!DT561</f>
        <v>1519.2971074380162</v>
      </c>
      <c r="G8" s="76">
        <v>2100</v>
      </c>
      <c r="H8" s="76">
        <v>2000</v>
      </c>
    </row>
    <row r="9" spans="1:8" x14ac:dyDescent="0.25">
      <c r="A9" s="9"/>
      <c r="B9" s="25"/>
      <c r="C9" s="36"/>
      <c r="D9" s="50">
        <v>4302</v>
      </c>
      <c r="E9" s="50" t="s">
        <v>13</v>
      </c>
      <c r="F9" s="63">
        <f>+[1]Blad1!DX561</f>
        <v>506.41570247933879</v>
      </c>
      <c r="G9" s="77">
        <v>700</v>
      </c>
      <c r="H9" s="77">
        <v>600</v>
      </c>
    </row>
    <row r="10" spans="1:8" x14ac:dyDescent="0.25">
      <c r="A10" s="9"/>
      <c r="B10" s="25"/>
      <c r="C10" s="36"/>
      <c r="D10" s="50">
        <v>4303</v>
      </c>
      <c r="E10" s="50" t="s">
        <v>14</v>
      </c>
      <c r="F10" s="63">
        <f>+[1]Blad1!EB561</f>
        <v>83.67</v>
      </c>
      <c r="G10" s="77">
        <v>85</v>
      </c>
      <c r="H10" s="77">
        <v>85</v>
      </c>
    </row>
    <row r="11" spans="1:8" x14ac:dyDescent="0.25">
      <c r="A11" s="9"/>
      <c r="B11" s="25"/>
      <c r="C11" s="36"/>
      <c r="D11" s="50">
        <v>4304</v>
      </c>
      <c r="E11" s="50" t="s">
        <v>15</v>
      </c>
      <c r="F11" s="63">
        <f>+[1]Blad1!EF561</f>
        <v>0</v>
      </c>
      <c r="G11" s="77">
        <v>0</v>
      </c>
      <c r="H11" s="77">
        <v>0</v>
      </c>
    </row>
    <row r="12" spans="1:8" x14ac:dyDescent="0.25">
      <c r="A12" s="9"/>
      <c r="B12" s="25"/>
      <c r="C12" s="36"/>
      <c r="D12" s="50">
        <v>4305</v>
      </c>
      <c r="E12" s="50" t="s">
        <v>16</v>
      </c>
      <c r="F12" s="63">
        <f>+[1]Blad1!EJ561</f>
        <v>364.8</v>
      </c>
      <c r="G12" s="77">
        <v>390</v>
      </c>
      <c r="H12" s="77">
        <v>370</v>
      </c>
    </row>
    <row r="13" spans="1:8" x14ac:dyDescent="0.25">
      <c r="A13" s="9"/>
      <c r="B13" s="25"/>
      <c r="C13" s="36"/>
      <c r="D13" s="50">
        <v>4306</v>
      </c>
      <c r="E13" s="50" t="s">
        <v>17</v>
      </c>
      <c r="F13" s="64">
        <f>+[1]Blad1!EN561</f>
        <v>886.21999999999991</v>
      </c>
      <c r="G13" s="78">
        <v>825</v>
      </c>
      <c r="H13" s="78">
        <v>900</v>
      </c>
    </row>
    <row r="14" spans="1:8" x14ac:dyDescent="0.25">
      <c r="A14" s="9"/>
      <c r="B14" s="25"/>
      <c r="C14" s="36"/>
      <c r="D14" s="50"/>
      <c r="E14" s="50"/>
      <c r="F14" s="65">
        <f t="shared" ref="F14:H14" si="0">SUM(F8:F13)</f>
        <v>3360.4028099173547</v>
      </c>
      <c r="G14" s="79">
        <f t="shared" si="0"/>
        <v>4100</v>
      </c>
      <c r="H14" s="79">
        <f t="shared" si="0"/>
        <v>3955</v>
      </c>
    </row>
    <row r="15" spans="1:8" x14ac:dyDescent="0.25">
      <c r="A15" s="9"/>
      <c r="B15" s="25"/>
      <c r="C15" s="36"/>
      <c r="D15" s="50"/>
      <c r="E15" s="50"/>
      <c r="F15" s="66"/>
      <c r="G15" s="80"/>
      <c r="H15" s="80"/>
    </row>
    <row r="16" spans="1:8" x14ac:dyDescent="0.25">
      <c r="A16" s="10" t="s">
        <v>18</v>
      </c>
      <c r="B16" s="26"/>
      <c r="C16" s="37"/>
      <c r="D16" s="50">
        <v>4401</v>
      </c>
      <c r="E16" s="50" t="s">
        <v>19</v>
      </c>
      <c r="F16" s="63">
        <f>+[1]Blad1!ER561</f>
        <v>4336.76</v>
      </c>
      <c r="G16" s="77">
        <v>4000</v>
      </c>
      <c r="H16" s="77">
        <v>4400</v>
      </c>
    </row>
    <row r="17" spans="1:8" x14ac:dyDescent="0.25">
      <c r="A17" s="9"/>
      <c r="B17" s="25"/>
      <c r="C17" s="36"/>
      <c r="D17" s="50">
        <v>4402</v>
      </c>
      <c r="E17" s="50" t="s">
        <v>20</v>
      </c>
      <c r="F17" s="63">
        <f>+[1]Blad1!EV561</f>
        <v>1025.9100000000001</v>
      </c>
      <c r="G17" s="77">
        <v>500</v>
      </c>
      <c r="H17" s="77">
        <v>500</v>
      </c>
    </row>
    <row r="18" spans="1:8" x14ac:dyDescent="0.25">
      <c r="A18" s="9"/>
      <c r="B18" s="25"/>
      <c r="C18" s="36"/>
      <c r="D18" s="50">
        <v>4403</v>
      </c>
      <c r="E18" s="50" t="s">
        <v>21</v>
      </c>
      <c r="F18" s="63">
        <f>+[1]Blad1!EZ561</f>
        <v>4245.2699999999995</v>
      </c>
      <c r="G18" s="77">
        <v>4000</v>
      </c>
      <c r="H18" s="77">
        <v>4000</v>
      </c>
    </row>
    <row r="19" spans="1:8" x14ac:dyDescent="0.25">
      <c r="A19" s="9"/>
      <c r="B19" s="25"/>
      <c r="C19" s="36"/>
      <c r="D19" s="50">
        <v>4404</v>
      </c>
      <c r="E19" s="50" t="s">
        <v>22</v>
      </c>
      <c r="F19" s="63">
        <f>+[1]Blad1!FD561</f>
        <v>2043.5800000000002</v>
      </c>
      <c r="G19" s="77">
        <v>2000</v>
      </c>
      <c r="H19" s="77">
        <v>2000</v>
      </c>
    </row>
    <row r="20" spans="1:8" x14ac:dyDescent="0.25">
      <c r="A20" s="9"/>
      <c r="B20" s="25"/>
      <c r="C20" s="36"/>
      <c r="D20" s="50">
        <v>4405</v>
      </c>
      <c r="E20" s="50" t="s">
        <v>23</v>
      </c>
      <c r="F20" s="63">
        <f>+[1]Blad1!FH561-[1]Blad1!FG561</f>
        <v>1642.7000000000007</v>
      </c>
      <c r="G20" s="77">
        <v>750</v>
      </c>
      <c r="H20" s="77">
        <v>1000</v>
      </c>
    </row>
    <row r="21" spans="1:8" x14ac:dyDescent="0.25">
      <c r="A21" s="9"/>
      <c r="B21" s="25"/>
      <c r="C21" s="36"/>
      <c r="D21" s="50">
        <v>4406</v>
      </c>
      <c r="E21" s="50" t="s">
        <v>24</v>
      </c>
      <c r="F21" s="63">
        <f>+[1]Blad1!FL561</f>
        <v>821.13000000000011</v>
      </c>
      <c r="G21" s="77">
        <v>700</v>
      </c>
      <c r="H21" s="77">
        <v>750</v>
      </c>
    </row>
    <row r="22" spans="1:8" x14ac:dyDescent="0.25">
      <c r="A22" s="9"/>
      <c r="B22" s="25"/>
      <c r="C22" s="36"/>
      <c r="D22" s="50">
        <v>4407</v>
      </c>
      <c r="E22" s="50" t="s">
        <v>25</v>
      </c>
      <c r="F22" s="64">
        <f>+[1]Blad1!FP561-[1]Blad1!FO561</f>
        <v>174.21</v>
      </c>
      <c r="G22" s="78">
        <v>100</v>
      </c>
      <c r="H22" s="78">
        <v>100</v>
      </c>
    </row>
    <row r="23" spans="1:8" x14ac:dyDescent="0.25">
      <c r="A23" s="9"/>
      <c r="B23" s="25"/>
      <c r="C23" s="36"/>
      <c r="D23" s="50"/>
      <c r="E23" s="50"/>
      <c r="F23" s="65">
        <f t="shared" ref="F23:H23" si="1">SUM(F16:F22)</f>
        <v>14289.559999999998</v>
      </c>
      <c r="G23" s="79">
        <f t="shared" si="1"/>
        <v>12050</v>
      </c>
      <c r="H23" s="79">
        <f t="shared" si="1"/>
        <v>12750</v>
      </c>
    </row>
    <row r="24" spans="1:8" x14ac:dyDescent="0.25">
      <c r="A24" s="10" t="s">
        <v>5</v>
      </c>
      <c r="B24" s="26"/>
      <c r="C24" s="37"/>
      <c r="D24" s="51"/>
      <c r="E24" s="51"/>
      <c r="F24" s="66"/>
      <c r="G24" s="80"/>
      <c r="H24" s="80"/>
    </row>
    <row r="25" spans="1:8" x14ac:dyDescent="0.25">
      <c r="A25" s="10" t="s">
        <v>26</v>
      </c>
      <c r="B25" s="26"/>
      <c r="C25" s="37"/>
      <c r="D25" s="50">
        <v>4500</v>
      </c>
      <c r="E25" s="50" t="s">
        <v>27</v>
      </c>
      <c r="F25" s="63">
        <f>+[1]Blad2!AH79</f>
        <v>5563.9</v>
      </c>
      <c r="G25" s="77">
        <v>5000</v>
      </c>
      <c r="H25" s="77">
        <v>5000</v>
      </c>
    </row>
    <row r="26" spans="1:8" x14ac:dyDescent="0.25">
      <c r="A26" s="11"/>
      <c r="B26" s="27"/>
      <c r="C26" s="38"/>
      <c r="D26" s="50">
        <v>4501</v>
      </c>
      <c r="E26" s="50" t="s">
        <v>28</v>
      </c>
      <c r="F26" s="63">
        <f>+[1]Blad2!I79</f>
        <v>1412.37</v>
      </c>
      <c r="G26" s="77">
        <v>1101.1400000000001</v>
      </c>
      <c r="H26" s="77">
        <v>1412.37</v>
      </c>
    </row>
    <row r="27" spans="1:8" x14ac:dyDescent="0.25">
      <c r="A27" s="9"/>
      <c r="B27" s="25"/>
      <c r="C27" s="36"/>
      <c r="D27" s="50">
        <v>4502</v>
      </c>
      <c r="E27" s="50" t="s">
        <v>29</v>
      </c>
      <c r="F27" s="63">
        <f>+[1]Blad2!N79</f>
        <v>652.25</v>
      </c>
      <c r="G27" s="77">
        <v>652.25</v>
      </c>
      <c r="H27" s="77">
        <v>652.25</v>
      </c>
    </row>
    <row r="28" spans="1:8" x14ac:dyDescent="0.25">
      <c r="A28" s="9"/>
      <c r="B28" s="25"/>
      <c r="C28" s="36"/>
      <c r="D28" s="50">
        <v>4503</v>
      </c>
      <c r="E28" s="50" t="s">
        <v>30</v>
      </c>
      <c r="F28" s="63">
        <f>+[1]Blad2!S79</f>
        <v>218.69</v>
      </c>
      <c r="G28" s="77">
        <v>218.69</v>
      </c>
      <c r="H28" s="77">
        <v>218.69</v>
      </c>
    </row>
    <row r="29" spans="1:8" x14ac:dyDescent="0.25">
      <c r="A29" s="9"/>
      <c r="B29" s="25"/>
      <c r="C29" s="36"/>
      <c r="D29" s="50">
        <v>4504</v>
      </c>
      <c r="E29" s="50" t="s">
        <v>31</v>
      </c>
      <c r="F29" s="63">
        <f>+[1]Blad2!X79</f>
        <v>2118.7600000000002</v>
      </c>
      <c r="G29" s="77">
        <v>2118.7600000000002</v>
      </c>
      <c r="H29" s="77">
        <v>2118.7600000000002</v>
      </c>
    </row>
    <row r="30" spans="1:8" x14ac:dyDescent="0.25">
      <c r="A30" s="9"/>
      <c r="B30" s="25"/>
      <c r="C30" s="36"/>
      <c r="D30" s="50">
        <v>4505</v>
      </c>
      <c r="E30" s="50" t="s">
        <v>32</v>
      </c>
      <c r="F30" s="63">
        <f>+[1]Blad2!AC79</f>
        <v>249.2</v>
      </c>
      <c r="G30" s="76">
        <v>249.2</v>
      </c>
      <c r="H30" s="76">
        <v>249.2</v>
      </c>
    </row>
    <row r="31" spans="1:8" x14ac:dyDescent="0.25">
      <c r="A31" s="9"/>
      <c r="B31" s="25"/>
      <c r="C31" s="36"/>
      <c r="D31" s="50"/>
      <c r="E31" s="59" t="s">
        <v>33</v>
      </c>
      <c r="F31" s="65">
        <f t="shared" ref="F31:H31" si="2">SUM(F25:F30)</f>
        <v>10215.17</v>
      </c>
      <c r="G31" s="79">
        <f t="shared" si="2"/>
        <v>9340.0400000000009</v>
      </c>
      <c r="H31" s="79">
        <f t="shared" si="2"/>
        <v>9651.27</v>
      </c>
    </row>
    <row r="32" spans="1:8" x14ac:dyDescent="0.25">
      <c r="A32" s="9"/>
      <c r="B32" s="25"/>
      <c r="C32" s="36"/>
      <c r="D32" s="50"/>
      <c r="E32" s="51" t="s">
        <v>5</v>
      </c>
      <c r="F32" s="63"/>
      <c r="G32" s="77"/>
      <c r="H32" s="77"/>
    </row>
    <row r="33" spans="1:8" x14ac:dyDescent="0.25">
      <c r="A33" s="9"/>
      <c r="B33" s="25" t="s">
        <v>34</v>
      </c>
      <c r="C33" s="36"/>
      <c r="D33" s="50">
        <v>4550</v>
      </c>
      <c r="E33" s="50" t="s">
        <v>35</v>
      </c>
      <c r="F33" s="63">
        <f>+[1]Blad1!FT561</f>
        <v>750</v>
      </c>
      <c r="G33" s="77"/>
      <c r="H33" s="77"/>
    </row>
    <row r="34" spans="1:8" x14ac:dyDescent="0.25">
      <c r="A34" s="9"/>
      <c r="B34" s="25"/>
      <c r="C34" s="36"/>
      <c r="D34" s="50">
        <v>4551</v>
      </c>
      <c r="E34" s="50" t="s">
        <v>28</v>
      </c>
      <c r="F34" s="63">
        <f>+[1]Blad1!FX561</f>
        <v>1216.2499999999998</v>
      </c>
      <c r="G34" s="77">
        <v>1500</v>
      </c>
      <c r="H34" s="77">
        <v>1500</v>
      </c>
    </row>
    <row r="35" spans="1:8" x14ac:dyDescent="0.25">
      <c r="A35" s="9"/>
      <c r="B35" s="25"/>
      <c r="C35" s="36"/>
      <c r="D35" s="50">
        <v>4552</v>
      </c>
      <c r="E35" s="50" t="s">
        <v>29</v>
      </c>
      <c r="F35" s="63">
        <f>+[1]Blad1!GB561</f>
        <v>0</v>
      </c>
      <c r="G35" s="77">
        <v>0</v>
      </c>
      <c r="H35" s="77">
        <v>0</v>
      </c>
    </row>
    <row r="36" spans="1:8" x14ac:dyDescent="0.25">
      <c r="A36" s="9"/>
      <c r="B36" s="25"/>
      <c r="C36" s="36"/>
      <c r="D36" s="50">
        <v>4553</v>
      </c>
      <c r="E36" s="50" t="s">
        <v>30</v>
      </c>
      <c r="F36" s="63">
        <f>+[1]Blad1!GF561</f>
        <v>49.59</v>
      </c>
      <c r="G36" s="77">
        <v>100</v>
      </c>
      <c r="H36" s="77">
        <v>100</v>
      </c>
    </row>
    <row r="37" spans="1:8" x14ac:dyDescent="0.25">
      <c r="A37" s="9"/>
      <c r="B37" s="25"/>
      <c r="C37" s="36"/>
      <c r="D37" s="50">
        <v>4554</v>
      </c>
      <c r="E37" s="50" t="s">
        <v>31</v>
      </c>
      <c r="F37" s="64">
        <f>+[1]Blad1!GJ561</f>
        <v>2313.25</v>
      </c>
      <c r="G37" s="78">
        <v>4000</v>
      </c>
      <c r="H37" s="78">
        <v>3000</v>
      </c>
    </row>
    <row r="38" spans="1:8" x14ac:dyDescent="0.25">
      <c r="A38" s="9"/>
      <c r="B38" s="25"/>
      <c r="C38" s="36"/>
      <c r="D38" s="50"/>
      <c r="E38" s="59" t="s">
        <v>36</v>
      </c>
      <c r="F38" s="65">
        <f t="shared" ref="F38:H38" si="3">SUM(F32:F37)</f>
        <v>4329.09</v>
      </c>
      <c r="G38" s="79">
        <f t="shared" si="3"/>
        <v>5600</v>
      </c>
      <c r="H38" s="79">
        <f t="shared" si="3"/>
        <v>4600</v>
      </c>
    </row>
    <row r="39" spans="1:8" x14ac:dyDescent="0.25">
      <c r="A39" s="9"/>
      <c r="B39" s="25"/>
      <c r="C39" s="36"/>
      <c r="D39" s="50"/>
      <c r="E39" s="50"/>
      <c r="F39" s="65">
        <f t="shared" ref="F39:H39" si="4">+F31+F38</f>
        <v>14544.26</v>
      </c>
      <c r="G39" s="79">
        <f t="shared" si="4"/>
        <v>14940.04</v>
      </c>
      <c r="H39" s="79">
        <f t="shared" si="4"/>
        <v>14251.27</v>
      </c>
    </row>
    <row r="40" spans="1:8" x14ac:dyDescent="0.25">
      <c r="A40" s="10"/>
      <c r="B40" s="26"/>
      <c r="C40" s="37"/>
      <c r="D40" s="51"/>
      <c r="E40" s="51"/>
      <c r="F40" s="66"/>
      <c r="G40" s="80"/>
      <c r="H40" s="80"/>
    </row>
    <row r="41" spans="1:8" x14ac:dyDescent="0.25">
      <c r="A41" s="10" t="s">
        <v>37</v>
      </c>
      <c r="B41" s="26"/>
      <c r="C41" s="37"/>
      <c r="D41" s="50">
        <v>4600</v>
      </c>
      <c r="E41" s="50" t="s">
        <v>38</v>
      </c>
      <c r="F41" s="63">
        <f>+[1]Blad1!GN561</f>
        <v>742.00999999999988</v>
      </c>
      <c r="G41" s="77">
        <v>900</v>
      </c>
      <c r="H41" s="77">
        <v>750</v>
      </c>
    </row>
    <row r="42" spans="1:8" x14ac:dyDescent="0.25">
      <c r="A42" s="9"/>
      <c r="B42" s="25"/>
      <c r="C42" s="36"/>
      <c r="D42" s="50">
        <v>4601</v>
      </c>
      <c r="E42" s="50" t="s">
        <v>39</v>
      </c>
      <c r="F42" s="64">
        <f>+[1]Blad1!GR561</f>
        <v>254.51999999999998</v>
      </c>
      <c r="G42" s="78">
        <v>300</v>
      </c>
      <c r="H42" s="78">
        <v>275</v>
      </c>
    </row>
    <row r="43" spans="1:8" x14ac:dyDescent="0.25">
      <c r="A43" s="9"/>
      <c r="B43" s="25"/>
      <c r="C43" s="36"/>
      <c r="D43" s="50"/>
      <c r="E43" s="50"/>
      <c r="F43" s="65">
        <f t="shared" ref="F43:H43" si="5">SUM(F40:F42)</f>
        <v>996.52999999999986</v>
      </c>
      <c r="G43" s="79">
        <f t="shared" si="5"/>
        <v>1200</v>
      </c>
      <c r="H43" s="79">
        <f t="shared" si="5"/>
        <v>1025</v>
      </c>
    </row>
    <row r="44" spans="1:8" x14ac:dyDescent="0.25">
      <c r="A44" s="10"/>
      <c r="B44" s="26"/>
      <c r="C44" s="37"/>
      <c r="D44" s="50"/>
      <c r="E44" s="50"/>
      <c r="F44" s="66"/>
      <c r="G44" s="80"/>
      <c r="H44" s="80"/>
    </row>
    <row r="45" spans="1:8" x14ac:dyDescent="0.25">
      <c r="A45" s="10" t="s">
        <v>40</v>
      </c>
      <c r="B45" s="26"/>
      <c r="C45" s="37"/>
      <c r="D45" s="50">
        <v>4700</v>
      </c>
      <c r="E45" s="50" t="s">
        <v>41</v>
      </c>
      <c r="F45" s="63"/>
      <c r="G45" s="77"/>
      <c r="H45" s="77"/>
    </row>
    <row r="46" spans="1:8" x14ac:dyDescent="0.25">
      <c r="A46" s="10"/>
      <c r="B46" s="26"/>
      <c r="C46" s="37"/>
      <c r="D46" s="50">
        <v>4750</v>
      </c>
      <c r="E46" s="50" t="s">
        <v>42</v>
      </c>
      <c r="F46" s="63"/>
      <c r="G46" s="77"/>
      <c r="H46" s="77"/>
    </row>
    <row r="47" spans="1:8" x14ac:dyDescent="0.25">
      <c r="A47" s="10"/>
      <c r="B47" s="26"/>
      <c r="C47" s="37"/>
      <c r="D47" s="50">
        <v>4760</v>
      </c>
      <c r="E47" s="50" t="s">
        <v>43</v>
      </c>
      <c r="F47" s="63"/>
      <c r="G47" s="77"/>
      <c r="H47" s="77"/>
    </row>
    <row r="48" spans="1:8" x14ac:dyDescent="0.25">
      <c r="A48" s="9"/>
      <c r="B48" s="25"/>
      <c r="C48" s="36"/>
      <c r="D48" s="50">
        <v>4800</v>
      </c>
      <c r="E48" s="50" t="s">
        <v>44</v>
      </c>
      <c r="F48" s="63"/>
      <c r="G48" s="77"/>
      <c r="H48" s="77"/>
    </row>
    <row r="49" spans="1:8" x14ac:dyDescent="0.25">
      <c r="A49" s="12"/>
      <c r="B49" s="28"/>
      <c r="C49" s="39"/>
      <c r="D49" s="50">
        <v>8003</v>
      </c>
      <c r="E49" s="50" t="s">
        <v>45</v>
      </c>
      <c r="F49" s="63"/>
      <c r="G49" s="78"/>
      <c r="H49" s="78"/>
    </row>
    <row r="50" spans="1:8" x14ac:dyDescent="0.25">
      <c r="A50" s="12"/>
      <c r="B50" s="28"/>
      <c r="C50" s="39"/>
      <c r="D50" s="50">
        <v>8008</v>
      </c>
      <c r="E50" s="50" t="s">
        <v>46</v>
      </c>
      <c r="F50" s="63"/>
      <c r="G50" s="78"/>
      <c r="H50" s="78"/>
    </row>
    <row r="51" spans="1:8" x14ac:dyDescent="0.25">
      <c r="A51" s="12"/>
      <c r="B51" s="28"/>
      <c r="C51" s="39"/>
      <c r="D51" s="52"/>
      <c r="E51" s="52"/>
      <c r="F51" s="67"/>
      <c r="G51" s="81"/>
      <c r="H51" s="81"/>
    </row>
    <row r="52" spans="1:8" x14ac:dyDescent="0.25">
      <c r="A52" s="13" t="s">
        <v>47</v>
      </c>
      <c r="B52" s="29"/>
      <c r="C52" s="40"/>
      <c r="D52" s="53"/>
      <c r="E52" s="53"/>
      <c r="F52" s="68">
        <f t="shared" ref="F52:H52" si="6">F14+F23+F39+SUM(F43:F51)</f>
        <v>33190.752809917351</v>
      </c>
      <c r="G52" s="82">
        <f t="shared" si="6"/>
        <v>32290.04</v>
      </c>
      <c r="H52" s="82">
        <f t="shared" si="6"/>
        <v>31981.27</v>
      </c>
    </row>
    <row r="53" spans="1:8" x14ac:dyDescent="0.25">
      <c r="A53" s="14"/>
      <c r="B53" s="30"/>
      <c r="C53" s="41"/>
      <c r="D53" s="49"/>
      <c r="E53" s="49"/>
      <c r="F53" s="69"/>
      <c r="G53" s="83"/>
      <c r="H53" s="83"/>
    </row>
    <row r="54" spans="1:8" x14ac:dyDescent="0.25">
      <c r="A54" s="15" t="s">
        <v>48</v>
      </c>
      <c r="B54" s="31"/>
      <c r="C54" s="42"/>
      <c r="D54" s="50"/>
      <c r="E54" s="50"/>
      <c r="F54" s="66"/>
      <c r="G54" s="80"/>
      <c r="H54" s="80"/>
    </row>
    <row r="55" spans="1:8" x14ac:dyDescent="0.25">
      <c r="A55" s="15"/>
      <c r="B55" s="31"/>
      <c r="C55" s="42"/>
      <c r="D55" s="50"/>
      <c r="E55" s="50"/>
      <c r="F55" s="66"/>
      <c r="G55" s="80"/>
      <c r="H55" s="80"/>
    </row>
    <row r="56" spans="1:8" x14ac:dyDescent="0.25">
      <c r="A56" s="10" t="s">
        <v>49</v>
      </c>
      <c r="B56" s="26"/>
      <c r="C56" s="37"/>
      <c r="D56" s="50">
        <v>8001</v>
      </c>
      <c r="E56" s="50" t="s">
        <v>50</v>
      </c>
      <c r="F56" s="63">
        <f>+[1]Blad1!HC561</f>
        <v>22280.189999999991</v>
      </c>
      <c r="G56" s="77">
        <v>24000</v>
      </c>
      <c r="H56" s="77">
        <v>23000</v>
      </c>
    </row>
    <row r="57" spans="1:8" x14ac:dyDescent="0.25">
      <c r="A57" s="9"/>
      <c r="B57" s="25"/>
      <c r="C57" s="36"/>
      <c r="D57" s="50">
        <v>8002</v>
      </c>
      <c r="E57" s="50" t="s">
        <v>51</v>
      </c>
      <c r="F57" s="63">
        <f>+[1]Blad2!BF34+[1]Blad2!BG34</f>
        <v>3622.6335472413975</v>
      </c>
      <c r="G57" s="77">
        <v>2500</v>
      </c>
      <c r="H57" s="77">
        <v>2500</v>
      </c>
    </row>
    <row r="58" spans="1:8" x14ac:dyDescent="0.25">
      <c r="A58" s="9"/>
      <c r="B58" s="25"/>
      <c r="C58" s="36"/>
      <c r="D58" s="50">
        <v>8003</v>
      </c>
      <c r="E58" s="50" t="s">
        <v>45</v>
      </c>
      <c r="F58" s="63">
        <f>+[1]Blad2!BA79</f>
        <v>42.095537190082645</v>
      </c>
      <c r="G58" s="77">
        <v>50</v>
      </c>
      <c r="H58" s="77">
        <v>50</v>
      </c>
    </row>
    <row r="59" spans="1:8" x14ac:dyDescent="0.25">
      <c r="A59" s="9"/>
      <c r="B59" s="25"/>
      <c r="C59" s="36"/>
      <c r="D59" s="50">
        <v>8004</v>
      </c>
      <c r="E59" s="50" t="s">
        <v>52</v>
      </c>
      <c r="F59" s="63">
        <f>+[1]Blad2!AV79</f>
        <v>20.988099173553721</v>
      </c>
      <c r="G59" s="77">
        <v>50</v>
      </c>
      <c r="H59" s="77">
        <v>50</v>
      </c>
    </row>
    <row r="60" spans="1:8" x14ac:dyDescent="0.25">
      <c r="A60" s="9"/>
      <c r="B60" s="25"/>
      <c r="C60" s="36"/>
      <c r="D60" s="50">
        <v>8005</v>
      </c>
      <c r="E60" s="50" t="s">
        <v>53</v>
      </c>
      <c r="F60" s="63">
        <f>+[1]Blad1!HG561</f>
        <v>268</v>
      </c>
      <c r="G60" s="77">
        <v>100</v>
      </c>
      <c r="H60" s="77">
        <v>150</v>
      </c>
    </row>
    <row r="61" spans="1:8" x14ac:dyDescent="0.25">
      <c r="A61" s="9"/>
      <c r="B61" s="25"/>
      <c r="C61" s="36" t="s">
        <v>5</v>
      </c>
      <c r="D61" s="50">
        <v>8006</v>
      </c>
      <c r="E61" s="50" t="s">
        <v>54</v>
      </c>
      <c r="F61" s="63">
        <f>+[1]Blad1!HK561</f>
        <v>2000</v>
      </c>
      <c r="G61" s="77">
        <v>250</v>
      </c>
      <c r="H61" s="77">
        <v>275</v>
      </c>
    </row>
    <row r="62" spans="1:8" x14ac:dyDescent="0.25">
      <c r="A62" s="9"/>
      <c r="B62" s="25"/>
      <c r="C62" s="36"/>
      <c r="D62" s="50">
        <v>8007</v>
      </c>
      <c r="E62" s="50" t="s">
        <v>55</v>
      </c>
      <c r="F62" s="63">
        <f>+[1]Blad1!HO561</f>
        <v>3879</v>
      </c>
      <c r="G62" s="77">
        <v>4000</v>
      </c>
      <c r="H62" s="77">
        <v>4000</v>
      </c>
    </row>
    <row r="63" spans="1:8" x14ac:dyDescent="0.25">
      <c r="A63" s="9"/>
      <c r="B63" s="25"/>
      <c r="C63" s="36"/>
      <c r="D63" s="50">
        <v>8008</v>
      </c>
      <c r="E63" s="50" t="s">
        <v>56</v>
      </c>
      <c r="F63" s="63">
        <f>+[1]Blad1!HS561</f>
        <v>1297.48</v>
      </c>
      <c r="G63" s="77">
        <v>1250</v>
      </c>
      <c r="H63" s="77">
        <v>1250</v>
      </c>
    </row>
    <row r="64" spans="1:8" x14ac:dyDescent="0.25">
      <c r="A64" s="13" t="s">
        <v>57</v>
      </c>
      <c r="B64" s="29"/>
      <c r="C64" s="40"/>
      <c r="D64" s="53"/>
      <c r="E64" s="53"/>
      <c r="F64" s="68">
        <f t="shared" ref="F64:H64" si="7">SUM(F56:F63)</f>
        <v>33410.387183605024</v>
      </c>
      <c r="G64" s="82">
        <f t="shared" si="7"/>
        <v>32200</v>
      </c>
      <c r="H64" s="82">
        <f t="shared" si="7"/>
        <v>31275</v>
      </c>
    </row>
    <row r="65" spans="1:8" x14ac:dyDescent="0.25">
      <c r="A65" s="8"/>
      <c r="B65" s="24"/>
      <c r="C65" s="35"/>
      <c r="D65" s="49"/>
      <c r="E65" s="49"/>
      <c r="F65" s="69"/>
      <c r="G65" s="83"/>
      <c r="H65" s="83"/>
    </row>
    <row r="66" spans="1:8" x14ac:dyDescent="0.25">
      <c r="A66" s="10" t="s">
        <v>58</v>
      </c>
      <c r="B66" s="26"/>
      <c r="C66" s="37"/>
      <c r="D66" s="50"/>
      <c r="E66" s="50" t="s">
        <v>59</v>
      </c>
      <c r="F66" s="66"/>
      <c r="G66" s="80">
        <f t="shared" ref="F66:H66" si="8">IF(G64-G52&lt;0,G52-G64,"")</f>
        <v>90.040000000000873</v>
      </c>
      <c r="H66" s="80">
        <f t="shared" si="8"/>
        <v>706.27000000000044</v>
      </c>
    </row>
    <row r="67" spans="1:8" x14ac:dyDescent="0.25">
      <c r="A67" s="9"/>
      <c r="B67" s="25"/>
      <c r="C67" s="36"/>
      <c r="D67" s="50"/>
      <c r="E67" s="50" t="s">
        <v>60</v>
      </c>
      <c r="F67" s="66">
        <f t="shared" ref="F67:H67" si="9">IF(F64-F52&gt;0,F64-F52,"")</f>
        <v>219.63437368767336</v>
      </c>
      <c r="G67" s="80"/>
      <c r="H67" s="80"/>
    </row>
    <row r="68" spans="1:8" x14ac:dyDescent="0.25">
      <c r="A68" s="12"/>
      <c r="B68" s="28"/>
      <c r="C68" s="43"/>
      <c r="D68" s="52"/>
      <c r="E68" s="52"/>
      <c r="F68" s="67"/>
      <c r="G68" s="81"/>
      <c r="H68" s="81"/>
    </row>
    <row r="69" spans="1:8" x14ac:dyDescent="0.25">
      <c r="A69" s="16" t="s">
        <v>61</v>
      </c>
      <c r="B69" s="16"/>
      <c r="C69" s="16"/>
      <c r="D69" s="53"/>
      <c r="E69" s="53"/>
      <c r="F69" s="68">
        <f t="shared" ref="F69:H69" si="10">F64+F66-F67</f>
        <v>33190.752809917351</v>
      </c>
      <c r="G69" s="82">
        <f t="shared" si="10"/>
        <v>32290.04</v>
      </c>
      <c r="H69" s="82">
        <f t="shared" si="10"/>
        <v>31981.27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opLeftCell="A19" workbookViewId="0">
      <selection activeCell="E30" sqref="E29:E30"/>
    </sheetView>
  </sheetViews>
  <sheetFormatPr defaultRowHeight="15" x14ac:dyDescent="0.25"/>
  <cols>
    <col min="1" max="1" width="32.5703125" customWidth="1"/>
    <col min="2" max="2" width="10.7109375" bestFit="1" customWidth="1"/>
    <col min="3" max="3" width="20.5703125" bestFit="1" customWidth="1"/>
    <col min="4" max="4" width="32" bestFit="1" customWidth="1"/>
    <col min="6" max="6" width="10.140625" bestFit="1" customWidth="1"/>
  </cols>
  <sheetData>
    <row r="1" spans="1:6" ht="40.5" x14ac:dyDescent="0.55000000000000004">
      <c r="A1" s="90" t="s">
        <v>0</v>
      </c>
      <c r="B1" s="91"/>
      <c r="C1" s="92"/>
      <c r="D1" s="93"/>
      <c r="E1" s="93"/>
      <c r="F1" s="94"/>
    </row>
    <row r="2" spans="1:6" ht="15.75" x14ac:dyDescent="0.25">
      <c r="A2" s="95"/>
      <c r="B2" s="96"/>
      <c r="C2" s="97" t="s">
        <v>1</v>
      </c>
      <c r="D2" s="98"/>
      <c r="E2" s="98"/>
      <c r="F2" s="99"/>
    </row>
    <row r="3" spans="1:6" x14ac:dyDescent="0.25">
      <c r="A3" s="100"/>
      <c r="B3" s="93"/>
      <c r="C3" s="93"/>
      <c r="D3" s="93"/>
      <c r="E3" s="93"/>
      <c r="F3" s="94"/>
    </row>
    <row r="4" spans="1:6" x14ac:dyDescent="0.25">
      <c r="A4" s="101" t="s">
        <v>62</v>
      </c>
      <c r="B4" s="102" t="s">
        <v>4</v>
      </c>
      <c r="C4" s="103">
        <v>2014</v>
      </c>
      <c r="D4" s="104"/>
      <c r="E4" s="104"/>
      <c r="F4" s="105"/>
    </row>
    <row r="5" spans="1:6" x14ac:dyDescent="0.25">
      <c r="A5" s="106"/>
      <c r="B5" s="104"/>
      <c r="C5" s="104"/>
      <c r="D5" s="104"/>
      <c r="E5" s="104"/>
      <c r="F5" s="105"/>
    </row>
    <row r="6" spans="1:6" x14ac:dyDescent="0.25">
      <c r="A6" s="107" t="s">
        <v>63</v>
      </c>
      <c r="B6" s="108"/>
      <c r="C6" s="108" t="s">
        <v>5</v>
      </c>
      <c r="D6" s="109" t="s">
        <v>64</v>
      </c>
      <c r="E6" s="110" t="s">
        <v>5</v>
      </c>
      <c r="F6" s="111"/>
    </row>
    <row r="7" spans="1:6" x14ac:dyDescent="0.25">
      <c r="A7" s="112"/>
      <c r="B7" s="113"/>
      <c r="C7" s="113"/>
      <c r="D7" s="114"/>
      <c r="E7" s="115"/>
      <c r="F7" s="105"/>
    </row>
    <row r="8" spans="1:6" x14ac:dyDescent="0.25">
      <c r="A8" s="116" t="s">
        <v>65</v>
      </c>
      <c r="B8" s="117"/>
      <c r="C8" s="118"/>
      <c r="D8" s="119" t="s">
        <v>66</v>
      </c>
      <c r="E8" s="120"/>
      <c r="F8" s="120"/>
    </row>
    <row r="9" spans="1:6" x14ac:dyDescent="0.25">
      <c r="A9" s="121" t="s">
        <v>67</v>
      </c>
      <c r="B9" s="122">
        <v>72675.59</v>
      </c>
      <c r="C9" s="123"/>
      <c r="D9" s="124" t="s">
        <v>68</v>
      </c>
      <c r="E9" s="125">
        <v>56167.1</v>
      </c>
      <c r="F9" s="126"/>
    </row>
    <row r="10" spans="1:6" x14ac:dyDescent="0.25">
      <c r="A10" s="121" t="s">
        <v>69</v>
      </c>
      <c r="B10" s="122">
        <v>108849.35</v>
      </c>
      <c r="C10" s="123"/>
      <c r="D10" s="124" t="s">
        <v>70</v>
      </c>
      <c r="E10" s="127">
        <v>219.63437368767336</v>
      </c>
      <c r="F10" s="126"/>
    </row>
    <row r="11" spans="1:6" x14ac:dyDescent="0.25">
      <c r="A11" s="121" t="s">
        <v>71</v>
      </c>
      <c r="B11" s="128">
        <v>-181524.94</v>
      </c>
      <c r="C11" s="129"/>
      <c r="D11" s="124"/>
      <c r="E11" s="130"/>
      <c r="F11" s="126">
        <v>56386.734373687672</v>
      </c>
    </row>
    <row r="12" spans="1:6" x14ac:dyDescent="0.25">
      <c r="A12" s="131" t="s">
        <v>72</v>
      </c>
      <c r="B12" s="132"/>
      <c r="C12" s="133">
        <v>0</v>
      </c>
      <c r="D12" s="124"/>
      <c r="E12" s="134"/>
      <c r="F12" s="135"/>
    </row>
    <row r="13" spans="1:6" x14ac:dyDescent="0.25">
      <c r="A13" s="121" t="s">
        <v>73</v>
      </c>
      <c r="B13" s="122">
        <v>95117.890000000014</v>
      </c>
      <c r="C13" s="123"/>
      <c r="D13" s="124"/>
      <c r="E13" s="134"/>
      <c r="F13" s="126"/>
    </row>
    <row r="14" spans="1:6" x14ac:dyDescent="0.25">
      <c r="A14" s="121" t="s">
        <v>71</v>
      </c>
      <c r="B14" s="128">
        <v>-90271.65</v>
      </c>
      <c r="C14" s="133"/>
      <c r="D14" s="124"/>
      <c r="E14" s="134"/>
      <c r="F14" s="136"/>
    </row>
    <row r="15" spans="1:6" x14ac:dyDescent="0.25">
      <c r="A15" s="131" t="s">
        <v>72</v>
      </c>
      <c r="B15" s="132"/>
      <c r="C15" s="133">
        <v>4846.2400000000198</v>
      </c>
      <c r="D15" s="137" t="s">
        <v>74</v>
      </c>
      <c r="E15" s="134"/>
      <c r="F15" s="136"/>
    </row>
    <row r="16" spans="1:6" x14ac:dyDescent="0.25">
      <c r="A16" s="121" t="s">
        <v>29</v>
      </c>
      <c r="B16" s="122">
        <v>19726.75</v>
      </c>
      <c r="C16" s="123"/>
      <c r="D16" s="124" t="s">
        <v>75</v>
      </c>
      <c r="E16" s="125">
        <v>18029</v>
      </c>
      <c r="F16" s="136"/>
    </row>
    <row r="17" spans="1:6" x14ac:dyDescent="0.25">
      <c r="A17" s="121" t="s">
        <v>71</v>
      </c>
      <c r="B17" s="128">
        <v>-18530.740000000002</v>
      </c>
      <c r="C17" s="133"/>
      <c r="D17" s="124" t="s">
        <v>5</v>
      </c>
      <c r="E17" s="125" t="s">
        <v>5</v>
      </c>
      <c r="F17" s="136">
        <v>18029</v>
      </c>
    </row>
    <row r="18" spans="1:6" x14ac:dyDescent="0.25">
      <c r="A18" s="131" t="s">
        <v>72</v>
      </c>
      <c r="B18" s="132"/>
      <c r="C18" s="133">
        <v>1196.0099999999984</v>
      </c>
      <c r="D18" s="124"/>
      <c r="E18" s="130"/>
      <c r="F18" s="138"/>
    </row>
    <row r="19" spans="1:6" x14ac:dyDescent="0.25">
      <c r="A19" s="121" t="s">
        <v>30</v>
      </c>
      <c r="B19" s="122">
        <v>5423.04</v>
      </c>
      <c r="C19" s="123"/>
      <c r="D19" s="124"/>
      <c r="E19" s="126"/>
      <c r="F19" s="136"/>
    </row>
    <row r="20" spans="1:6" x14ac:dyDescent="0.25">
      <c r="A20" s="121" t="s">
        <v>71</v>
      </c>
      <c r="B20" s="128">
        <v>-5048.32</v>
      </c>
      <c r="C20" s="133"/>
      <c r="D20" s="124"/>
      <c r="E20" s="126"/>
      <c r="F20" s="126"/>
    </row>
    <row r="21" spans="1:6" x14ac:dyDescent="0.25">
      <c r="A21" s="131" t="s">
        <v>72</v>
      </c>
      <c r="B21" s="132"/>
      <c r="C21" s="133">
        <v>374.72000000000025</v>
      </c>
      <c r="D21" s="137" t="s">
        <v>76</v>
      </c>
      <c r="E21" s="126"/>
      <c r="F21" s="126"/>
    </row>
    <row r="22" spans="1:6" x14ac:dyDescent="0.25">
      <c r="A22" s="121" t="s">
        <v>31</v>
      </c>
      <c r="B22" s="122">
        <v>63562.86</v>
      </c>
      <c r="C22" s="123"/>
      <c r="D22" s="124" t="s">
        <v>77</v>
      </c>
      <c r="E22" s="125">
        <v>0</v>
      </c>
      <c r="F22" s="126"/>
    </row>
    <row r="23" spans="1:6" x14ac:dyDescent="0.25">
      <c r="A23" s="121" t="s">
        <v>71</v>
      </c>
      <c r="B23" s="128">
        <v>-57206.71</v>
      </c>
      <c r="C23" s="133"/>
      <c r="D23" s="124" t="s">
        <v>78</v>
      </c>
      <c r="E23" s="125">
        <v>364.42809917355373</v>
      </c>
      <c r="F23" s="126"/>
    </row>
    <row r="24" spans="1:6" x14ac:dyDescent="0.25">
      <c r="A24" s="131" t="s">
        <v>72</v>
      </c>
      <c r="B24" s="132"/>
      <c r="C24" s="133">
        <v>6356.1500000000015</v>
      </c>
      <c r="D24" s="124" t="s">
        <v>80</v>
      </c>
      <c r="E24" s="125">
        <v>276.93150943396245</v>
      </c>
      <c r="F24" s="126"/>
    </row>
    <row r="25" spans="1:6" x14ac:dyDescent="0.25">
      <c r="A25" s="121" t="s">
        <v>79</v>
      </c>
      <c r="B25" s="122">
        <v>9379.73</v>
      </c>
      <c r="C25" s="123"/>
      <c r="D25" s="124" t="s">
        <v>81</v>
      </c>
      <c r="E25" s="127">
        <v>0</v>
      </c>
      <c r="F25" s="126"/>
    </row>
    <row r="26" spans="1:6" x14ac:dyDescent="0.25">
      <c r="A26" s="121" t="s">
        <v>71</v>
      </c>
      <c r="B26" s="128">
        <v>-7386.13</v>
      </c>
      <c r="C26" s="139"/>
      <c r="D26" s="124"/>
      <c r="E26" s="141"/>
      <c r="F26" s="126">
        <v>641.35960860751618</v>
      </c>
    </row>
    <row r="27" spans="1:6" x14ac:dyDescent="0.25">
      <c r="A27" s="131" t="s">
        <v>72</v>
      </c>
      <c r="B27" s="132"/>
      <c r="C27" s="140">
        <v>1993.5999999999995</v>
      </c>
      <c r="D27" s="124"/>
      <c r="E27" s="126"/>
      <c r="F27" s="126"/>
    </row>
    <row r="28" spans="1:6" x14ac:dyDescent="0.25">
      <c r="A28" s="121"/>
      <c r="B28" s="142"/>
      <c r="C28" s="143">
        <v>14766.720000000019</v>
      </c>
      <c r="D28" s="124"/>
      <c r="E28" s="126"/>
      <c r="F28" s="126"/>
    </row>
    <row r="29" spans="1:6" x14ac:dyDescent="0.25">
      <c r="A29" s="144" t="s">
        <v>82</v>
      </c>
      <c r="B29" s="142"/>
      <c r="C29" s="139"/>
      <c r="D29" s="124"/>
      <c r="E29" s="126"/>
      <c r="F29" s="126"/>
    </row>
    <row r="30" spans="1:6" x14ac:dyDescent="0.25">
      <c r="A30" s="121" t="s">
        <v>83</v>
      </c>
      <c r="B30" s="122">
        <v>485.75</v>
      </c>
      <c r="C30" s="139"/>
      <c r="D30" s="137" t="s">
        <v>84</v>
      </c>
      <c r="E30" s="126"/>
      <c r="F30" s="126"/>
    </row>
    <row r="31" spans="1:6" x14ac:dyDescent="0.25">
      <c r="A31" s="121" t="s">
        <v>85</v>
      </c>
      <c r="B31" s="122">
        <v>986.6899999999996</v>
      </c>
      <c r="C31" s="139"/>
      <c r="D31" s="124" t="s">
        <v>86</v>
      </c>
      <c r="E31" s="125">
        <v>6401.15</v>
      </c>
      <c r="F31" s="126"/>
    </row>
    <row r="32" spans="1:6" x14ac:dyDescent="0.25">
      <c r="A32" s="121" t="s">
        <v>87</v>
      </c>
      <c r="B32" s="122">
        <v>456.74999999997817</v>
      </c>
      <c r="C32" s="139"/>
      <c r="D32" s="124" t="s">
        <v>88</v>
      </c>
      <c r="E32" s="125">
        <v>4886.47</v>
      </c>
      <c r="F32" s="126"/>
    </row>
    <row r="33" spans="1:6" x14ac:dyDescent="0.25">
      <c r="A33" s="121" t="s">
        <v>89</v>
      </c>
      <c r="B33" s="125">
        <v>9058.739999999998</v>
      </c>
      <c r="C33" s="145"/>
      <c r="D33" s="124" t="s">
        <v>90</v>
      </c>
      <c r="E33" s="146">
        <v>3474.1899999999996</v>
      </c>
      <c r="F33" s="126"/>
    </row>
    <row r="34" spans="1:6" x14ac:dyDescent="0.25">
      <c r="A34" s="121" t="s">
        <v>91</v>
      </c>
      <c r="B34" s="127">
        <v>65020.75</v>
      </c>
      <c r="C34" s="145"/>
      <c r="D34" s="124" t="s">
        <v>92</v>
      </c>
      <c r="E34" s="127">
        <v>12000</v>
      </c>
      <c r="F34" s="136"/>
    </row>
    <row r="35" spans="1:6" x14ac:dyDescent="0.25">
      <c r="A35" s="121"/>
      <c r="B35" s="147"/>
      <c r="C35" s="133">
        <v>76008.679999999978</v>
      </c>
      <c r="D35" s="124"/>
      <c r="E35" s="148"/>
      <c r="F35" s="136">
        <v>26761.809999999998</v>
      </c>
    </row>
    <row r="36" spans="1:6" x14ac:dyDescent="0.25">
      <c r="A36" s="144" t="s">
        <v>93</v>
      </c>
      <c r="B36" s="149"/>
      <c r="C36" s="133"/>
      <c r="D36" s="124"/>
      <c r="E36" s="126"/>
      <c r="F36" s="136"/>
    </row>
    <row r="37" spans="1:6" x14ac:dyDescent="0.25">
      <c r="A37" s="121" t="s">
        <v>94</v>
      </c>
      <c r="B37" s="122">
        <v>1293.9099999999999</v>
      </c>
      <c r="C37" s="139">
        <v>0</v>
      </c>
      <c r="D37" s="124"/>
      <c r="E37" s="126"/>
      <c r="F37" s="136"/>
    </row>
    <row r="38" spans="1:6" x14ac:dyDescent="0.25">
      <c r="A38" s="121" t="s">
        <v>95</v>
      </c>
      <c r="B38" s="122">
        <v>5298.2599999999993</v>
      </c>
      <c r="C38" s="139">
        <v>0</v>
      </c>
      <c r="D38" s="124"/>
      <c r="E38" s="126"/>
      <c r="F38" s="126"/>
    </row>
    <row r="39" spans="1:6" x14ac:dyDescent="0.25">
      <c r="A39" s="121" t="s">
        <v>96</v>
      </c>
      <c r="B39" s="150">
        <v>3672.7867922125552</v>
      </c>
      <c r="C39" s="139">
        <v>0</v>
      </c>
      <c r="D39" s="124"/>
      <c r="E39" s="126"/>
      <c r="F39" s="126"/>
    </row>
    <row r="40" spans="1:6" x14ac:dyDescent="0.25">
      <c r="A40" s="121"/>
      <c r="B40" s="147"/>
      <c r="C40" s="133">
        <v>10264.956792212553</v>
      </c>
      <c r="D40" s="124"/>
      <c r="E40" s="126"/>
      <c r="F40" s="126"/>
    </row>
    <row r="41" spans="1:6" x14ac:dyDescent="0.25">
      <c r="A41" s="144" t="s">
        <v>97</v>
      </c>
      <c r="B41" s="149"/>
      <c r="C41" s="133"/>
      <c r="D41" s="124"/>
      <c r="E41" s="126"/>
      <c r="F41" s="126"/>
    </row>
    <row r="42" spans="1:6" x14ac:dyDescent="0.25">
      <c r="A42" s="121" t="s">
        <v>98</v>
      </c>
      <c r="B42" s="122">
        <v>669.61719008264254</v>
      </c>
      <c r="C42" s="139"/>
      <c r="D42" s="124"/>
      <c r="E42" s="126"/>
      <c r="F42" s="126"/>
    </row>
    <row r="43" spans="1:6" x14ac:dyDescent="0.25">
      <c r="A43" s="121" t="s">
        <v>99</v>
      </c>
      <c r="B43" s="122">
        <v>108.93000000000006</v>
      </c>
      <c r="C43" s="139"/>
      <c r="D43" s="124"/>
      <c r="E43" s="126"/>
      <c r="F43" s="126"/>
    </row>
    <row r="44" spans="1:6" x14ac:dyDescent="0.25">
      <c r="A44" s="121" t="s">
        <v>100</v>
      </c>
      <c r="B44" s="128">
        <v>0</v>
      </c>
      <c r="C44" s="139"/>
      <c r="D44" s="151"/>
      <c r="E44" s="152"/>
      <c r="F44" s="152"/>
    </row>
    <row r="45" spans="1:6" x14ac:dyDescent="0.25">
      <c r="A45" s="121"/>
      <c r="B45" s="153"/>
      <c r="C45" s="154">
        <v>778.5471900826426</v>
      </c>
      <c r="D45" s="124"/>
      <c r="E45" s="126"/>
      <c r="F45" s="126"/>
    </row>
    <row r="46" spans="1:6" x14ac:dyDescent="0.25">
      <c r="A46" s="155"/>
      <c r="B46" s="156"/>
      <c r="C46" s="140"/>
      <c r="D46" s="157"/>
      <c r="E46" s="158"/>
      <c r="F46" s="158"/>
    </row>
    <row r="47" spans="1:6" x14ac:dyDescent="0.25">
      <c r="A47" s="159" t="s">
        <v>101</v>
      </c>
      <c r="B47" s="160"/>
      <c r="C47" s="161">
        <v>101818.9</v>
      </c>
      <c r="D47" s="162" t="s">
        <v>102</v>
      </c>
      <c r="E47" s="163"/>
      <c r="F47" s="164">
        <v>101818.9</v>
      </c>
    </row>
    <row r="48" spans="1:6" x14ac:dyDescent="0.25">
      <c r="A48" s="165"/>
      <c r="B48" s="165"/>
      <c r="C48" s="166"/>
      <c r="D48" s="165"/>
      <c r="E48" s="167"/>
      <c r="F48" s="166"/>
    </row>
    <row r="49" spans="1:6" x14ac:dyDescent="0.25">
      <c r="A49" s="168" t="s">
        <v>103</v>
      </c>
      <c r="B49" s="165"/>
      <c r="C49" s="169"/>
      <c r="D49" s="168" t="s">
        <v>104</v>
      </c>
      <c r="E49" s="167"/>
      <c r="F49" s="169"/>
    </row>
    <row r="50" spans="1:6" x14ac:dyDescent="0.25">
      <c r="A50" s="169"/>
      <c r="B50" s="169"/>
      <c r="C50" s="170"/>
      <c r="D50" s="169"/>
      <c r="E50" s="170" t="s">
        <v>5</v>
      </c>
      <c r="F50" s="170"/>
    </row>
    <row r="51" spans="1:6" x14ac:dyDescent="0.25">
      <c r="A51" s="171" t="s">
        <v>105</v>
      </c>
      <c r="B51" s="172"/>
      <c r="C51" s="169"/>
      <c r="D51" s="165" t="s">
        <v>106</v>
      </c>
      <c r="E51" s="168"/>
      <c r="F51" s="173"/>
    </row>
    <row r="52" spans="1:6" x14ac:dyDescent="0.25">
      <c r="A52" s="169"/>
      <c r="B52" s="172"/>
      <c r="C52" s="169"/>
      <c r="D52" s="165"/>
      <c r="E52" s="168"/>
      <c r="F52" s="173"/>
    </row>
    <row r="53" spans="1:6" x14ac:dyDescent="0.25">
      <c r="A53" s="169"/>
      <c r="B53" s="169"/>
      <c r="C53" s="165"/>
      <c r="D53" s="165"/>
      <c r="E53" s="168"/>
      <c r="F53" s="173" t="s">
        <v>5</v>
      </c>
    </row>
    <row r="54" spans="1:6" x14ac:dyDescent="0.25">
      <c r="A54" s="104"/>
      <c r="B54" s="169"/>
      <c r="C54" s="165"/>
      <c r="D54" s="165"/>
      <c r="E54" s="168"/>
      <c r="F54" s="173"/>
    </row>
    <row r="55" spans="1:6" x14ac:dyDescent="0.25">
      <c r="A55" s="174" t="s">
        <v>107</v>
      </c>
      <c r="B55" s="169"/>
      <c r="C55" s="165"/>
      <c r="D55" s="165"/>
      <c r="E55" s="168"/>
      <c r="F55" s="175"/>
    </row>
    <row r="56" spans="1:6" x14ac:dyDescent="0.25">
      <c r="A56" s="169"/>
      <c r="B56" s="172"/>
      <c r="C56" s="165"/>
      <c r="D56" s="165"/>
      <c r="E56" s="168"/>
      <c r="F56" s="175"/>
    </row>
    <row r="57" spans="1:6" x14ac:dyDescent="0.25">
      <c r="A57" s="169"/>
      <c r="B57" s="169"/>
      <c r="C57" s="165"/>
      <c r="D57" s="165"/>
      <c r="E57" s="168"/>
      <c r="F57" s="173"/>
    </row>
    <row r="58" spans="1:6" x14ac:dyDescent="0.25">
      <c r="A58" s="104"/>
      <c r="B58" s="169"/>
      <c r="C58" s="165"/>
      <c r="D58" s="165"/>
      <c r="E58" s="168"/>
      <c r="F58" s="175"/>
    </row>
    <row r="59" spans="1:6" x14ac:dyDescent="0.25">
      <c r="A59" s="174" t="s">
        <v>109</v>
      </c>
      <c r="B59" s="169"/>
      <c r="C59" s="165"/>
      <c r="D59" s="165"/>
      <c r="E59" s="165"/>
      <c r="F59" s="17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workbookViewId="0">
      <selection activeCell="F6" sqref="F6"/>
    </sheetView>
  </sheetViews>
  <sheetFormatPr defaultRowHeight="12.75" x14ac:dyDescent="0.2"/>
  <cols>
    <col min="1" max="1" width="2.140625" style="183" customWidth="1"/>
    <col min="2" max="4" width="9.140625" style="183"/>
    <col min="5" max="5" width="6" style="183" customWidth="1"/>
    <col min="6" max="6" width="26" style="183" customWidth="1"/>
    <col min="7" max="7" width="28.140625" style="183" customWidth="1"/>
    <col min="8" max="256" width="9.140625" style="183"/>
    <col min="257" max="257" width="2.140625" style="183" customWidth="1"/>
    <col min="258" max="260" width="9.140625" style="183"/>
    <col min="261" max="261" width="6" style="183" customWidth="1"/>
    <col min="262" max="262" width="26" style="183" customWidth="1"/>
    <col min="263" max="263" width="28.140625" style="183" customWidth="1"/>
    <col min="264" max="512" width="9.140625" style="183"/>
    <col min="513" max="513" width="2.140625" style="183" customWidth="1"/>
    <col min="514" max="516" width="9.140625" style="183"/>
    <col min="517" max="517" width="6" style="183" customWidth="1"/>
    <col min="518" max="518" width="26" style="183" customWidth="1"/>
    <col min="519" max="519" width="28.140625" style="183" customWidth="1"/>
    <col min="520" max="768" width="9.140625" style="183"/>
    <col min="769" max="769" width="2.140625" style="183" customWidth="1"/>
    <col min="770" max="772" width="9.140625" style="183"/>
    <col min="773" max="773" width="6" style="183" customWidth="1"/>
    <col min="774" max="774" width="26" style="183" customWidth="1"/>
    <col min="775" max="775" width="28.140625" style="183" customWidth="1"/>
    <col min="776" max="1024" width="9.140625" style="183"/>
    <col min="1025" max="1025" width="2.140625" style="183" customWidth="1"/>
    <col min="1026" max="1028" width="9.140625" style="183"/>
    <col min="1029" max="1029" width="6" style="183" customWidth="1"/>
    <col min="1030" max="1030" width="26" style="183" customWidth="1"/>
    <col min="1031" max="1031" width="28.140625" style="183" customWidth="1"/>
    <col min="1032" max="1280" width="9.140625" style="183"/>
    <col min="1281" max="1281" width="2.140625" style="183" customWidth="1"/>
    <col min="1282" max="1284" width="9.140625" style="183"/>
    <col min="1285" max="1285" width="6" style="183" customWidth="1"/>
    <col min="1286" max="1286" width="26" style="183" customWidth="1"/>
    <col min="1287" max="1287" width="28.140625" style="183" customWidth="1"/>
    <col min="1288" max="1536" width="9.140625" style="183"/>
    <col min="1537" max="1537" width="2.140625" style="183" customWidth="1"/>
    <col min="1538" max="1540" width="9.140625" style="183"/>
    <col min="1541" max="1541" width="6" style="183" customWidth="1"/>
    <col min="1542" max="1542" width="26" style="183" customWidth="1"/>
    <col min="1543" max="1543" width="28.140625" style="183" customWidth="1"/>
    <col min="1544" max="1792" width="9.140625" style="183"/>
    <col min="1793" max="1793" width="2.140625" style="183" customWidth="1"/>
    <col min="1794" max="1796" width="9.140625" style="183"/>
    <col min="1797" max="1797" width="6" style="183" customWidth="1"/>
    <col min="1798" max="1798" width="26" style="183" customWidth="1"/>
    <col min="1799" max="1799" width="28.140625" style="183" customWidth="1"/>
    <col min="1800" max="2048" width="9.140625" style="183"/>
    <col min="2049" max="2049" width="2.140625" style="183" customWidth="1"/>
    <col min="2050" max="2052" width="9.140625" style="183"/>
    <col min="2053" max="2053" width="6" style="183" customWidth="1"/>
    <col min="2054" max="2054" width="26" style="183" customWidth="1"/>
    <col min="2055" max="2055" width="28.140625" style="183" customWidth="1"/>
    <col min="2056" max="2304" width="9.140625" style="183"/>
    <col min="2305" max="2305" width="2.140625" style="183" customWidth="1"/>
    <col min="2306" max="2308" width="9.140625" style="183"/>
    <col min="2309" max="2309" width="6" style="183" customWidth="1"/>
    <col min="2310" max="2310" width="26" style="183" customWidth="1"/>
    <col min="2311" max="2311" width="28.140625" style="183" customWidth="1"/>
    <col min="2312" max="2560" width="9.140625" style="183"/>
    <col min="2561" max="2561" width="2.140625" style="183" customWidth="1"/>
    <col min="2562" max="2564" width="9.140625" style="183"/>
    <col min="2565" max="2565" width="6" style="183" customWidth="1"/>
    <col min="2566" max="2566" width="26" style="183" customWidth="1"/>
    <col min="2567" max="2567" width="28.140625" style="183" customWidth="1"/>
    <col min="2568" max="2816" width="9.140625" style="183"/>
    <col min="2817" max="2817" width="2.140625" style="183" customWidth="1"/>
    <col min="2818" max="2820" width="9.140625" style="183"/>
    <col min="2821" max="2821" width="6" style="183" customWidth="1"/>
    <col min="2822" max="2822" width="26" style="183" customWidth="1"/>
    <col min="2823" max="2823" width="28.140625" style="183" customWidth="1"/>
    <col min="2824" max="3072" width="9.140625" style="183"/>
    <col min="3073" max="3073" width="2.140625" style="183" customWidth="1"/>
    <col min="3074" max="3076" width="9.140625" style="183"/>
    <col min="3077" max="3077" width="6" style="183" customWidth="1"/>
    <col min="3078" max="3078" width="26" style="183" customWidth="1"/>
    <col min="3079" max="3079" width="28.140625" style="183" customWidth="1"/>
    <col min="3080" max="3328" width="9.140625" style="183"/>
    <col min="3329" max="3329" width="2.140625" style="183" customWidth="1"/>
    <col min="3330" max="3332" width="9.140625" style="183"/>
    <col min="3333" max="3333" width="6" style="183" customWidth="1"/>
    <col min="3334" max="3334" width="26" style="183" customWidth="1"/>
    <col min="3335" max="3335" width="28.140625" style="183" customWidth="1"/>
    <col min="3336" max="3584" width="9.140625" style="183"/>
    <col min="3585" max="3585" width="2.140625" style="183" customWidth="1"/>
    <col min="3586" max="3588" width="9.140625" style="183"/>
    <col min="3589" max="3589" width="6" style="183" customWidth="1"/>
    <col min="3590" max="3590" width="26" style="183" customWidth="1"/>
    <col min="3591" max="3591" width="28.140625" style="183" customWidth="1"/>
    <col min="3592" max="3840" width="9.140625" style="183"/>
    <col min="3841" max="3841" width="2.140625" style="183" customWidth="1"/>
    <col min="3842" max="3844" width="9.140625" style="183"/>
    <col min="3845" max="3845" width="6" style="183" customWidth="1"/>
    <col min="3846" max="3846" width="26" style="183" customWidth="1"/>
    <col min="3847" max="3847" width="28.140625" style="183" customWidth="1"/>
    <col min="3848" max="4096" width="9.140625" style="183"/>
    <col min="4097" max="4097" width="2.140625" style="183" customWidth="1"/>
    <col min="4098" max="4100" width="9.140625" style="183"/>
    <col min="4101" max="4101" width="6" style="183" customWidth="1"/>
    <col min="4102" max="4102" width="26" style="183" customWidth="1"/>
    <col min="4103" max="4103" width="28.140625" style="183" customWidth="1"/>
    <col min="4104" max="4352" width="9.140625" style="183"/>
    <col min="4353" max="4353" width="2.140625" style="183" customWidth="1"/>
    <col min="4354" max="4356" width="9.140625" style="183"/>
    <col min="4357" max="4357" width="6" style="183" customWidth="1"/>
    <col min="4358" max="4358" width="26" style="183" customWidth="1"/>
    <col min="4359" max="4359" width="28.140625" style="183" customWidth="1"/>
    <col min="4360" max="4608" width="9.140625" style="183"/>
    <col min="4609" max="4609" width="2.140625" style="183" customWidth="1"/>
    <col min="4610" max="4612" width="9.140625" style="183"/>
    <col min="4613" max="4613" width="6" style="183" customWidth="1"/>
    <col min="4614" max="4614" width="26" style="183" customWidth="1"/>
    <col min="4615" max="4615" width="28.140625" style="183" customWidth="1"/>
    <col min="4616" max="4864" width="9.140625" style="183"/>
    <col min="4865" max="4865" width="2.140625" style="183" customWidth="1"/>
    <col min="4866" max="4868" width="9.140625" style="183"/>
    <col min="4869" max="4869" width="6" style="183" customWidth="1"/>
    <col min="4870" max="4870" width="26" style="183" customWidth="1"/>
    <col min="4871" max="4871" width="28.140625" style="183" customWidth="1"/>
    <col min="4872" max="5120" width="9.140625" style="183"/>
    <col min="5121" max="5121" width="2.140625" style="183" customWidth="1"/>
    <col min="5122" max="5124" width="9.140625" style="183"/>
    <col min="5125" max="5125" width="6" style="183" customWidth="1"/>
    <col min="5126" max="5126" width="26" style="183" customWidth="1"/>
    <col min="5127" max="5127" width="28.140625" style="183" customWidth="1"/>
    <col min="5128" max="5376" width="9.140625" style="183"/>
    <col min="5377" max="5377" width="2.140625" style="183" customWidth="1"/>
    <col min="5378" max="5380" width="9.140625" style="183"/>
    <col min="5381" max="5381" width="6" style="183" customWidth="1"/>
    <col min="5382" max="5382" width="26" style="183" customWidth="1"/>
    <col min="5383" max="5383" width="28.140625" style="183" customWidth="1"/>
    <col min="5384" max="5632" width="9.140625" style="183"/>
    <col min="5633" max="5633" width="2.140625" style="183" customWidth="1"/>
    <col min="5634" max="5636" width="9.140625" style="183"/>
    <col min="5637" max="5637" width="6" style="183" customWidth="1"/>
    <col min="5638" max="5638" width="26" style="183" customWidth="1"/>
    <col min="5639" max="5639" width="28.140625" style="183" customWidth="1"/>
    <col min="5640" max="5888" width="9.140625" style="183"/>
    <col min="5889" max="5889" width="2.140625" style="183" customWidth="1"/>
    <col min="5890" max="5892" width="9.140625" style="183"/>
    <col min="5893" max="5893" width="6" style="183" customWidth="1"/>
    <col min="5894" max="5894" width="26" style="183" customWidth="1"/>
    <col min="5895" max="5895" width="28.140625" style="183" customWidth="1"/>
    <col min="5896" max="6144" width="9.140625" style="183"/>
    <col min="6145" max="6145" width="2.140625" style="183" customWidth="1"/>
    <col min="6146" max="6148" width="9.140625" style="183"/>
    <col min="6149" max="6149" width="6" style="183" customWidth="1"/>
    <col min="6150" max="6150" width="26" style="183" customWidth="1"/>
    <col min="6151" max="6151" width="28.140625" style="183" customWidth="1"/>
    <col min="6152" max="6400" width="9.140625" style="183"/>
    <col min="6401" max="6401" width="2.140625" style="183" customWidth="1"/>
    <col min="6402" max="6404" width="9.140625" style="183"/>
    <col min="6405" max="6405" width="6" style="183" customWidth="1"/>
    <col min="6406" max="6406" width="26" style="183" customWidth="1"/>
    <col min="6407" max="6407" width="28.140625" style="183" customWidth="1"/>
    <col min="6408" max="6656" width="9.140625" style="183"/>
    <col min="6657" max="6657" width="2.140625" style="183" customWidth="1"/>
    <col min="6658" max="6660" width="9.140625" style="183"/>
    <col min="6661" max="6661" width="6" style="183" customWidth="1"/>
    <col min="6662" max="6662" width="26" style="183" customWidth="1"/>
    <col min="6663" max="6663" width="28.140625" style="183" customWidth="1"/>
    <col min="6664" max="6912" width="9.140625" style="183"/>
    <col min="6913" max="6913" width="2.140625" style="183" customWidth="1"/>
    <col min="6914" max="6916" width="9.140625" style="183"/>
    <col min="6917" max="6917" width="6" style="183" customWidth="1"/>
    <col min="6918" max="6918" width="26" style="183" customWidth="1"/>
    <col min="6919" max="6919" width="28.140625" style="183" customWidth="1"/>
    <col min="6920" max="7168" width="9.140625" style="183"/>
    <col min="7169" max="7169" width="2.140625" style="183" customWidth="1"/>
    <col min="7170" max="7172" width="9.140625" style="183"/>
    <col min="7173" max="7173" width="6" style="183" customWidth="1"/>
    <col min="7174" max="7174" width="26" style="183" customWidth="1"/>
    <col min="7175" max="7175" width="28.140625" style="183" customWidth="1"/>
    <col min="7176" max="7424" width="9.140625" style="183"/>
    <col min="7425" max="7425" width="2.140625" style="183" customWidth="1"/>
    <col min="7426" max="7428" width="9.140625" style="183"/>
    <col min="7429" max="7429" width="6" style="183" customWidth="1"/>
    <col min="7430" max="7430" width="26" style="183" customWidth="1"/>
    <col min="7431" max="7431" width="28.140625" style="183" customWidth="1"/>
    <col min="7432" max="7680" width="9.140625" style="183"/>
    <col min="7681" max="7681" width="2.140625" style="183" customWidth="1"/>
    <col min="7682" max="7684" width="9.140625" style="183"/>
    <col min="7685" max="7685" width="6" style="183" customWidth="1"/>
    <col min="7686" max="7686" width="26" style="183" customWidth="1"/>
    <col min="7687" max="7687" width="28.140625" style="183" customWidth="1"/>
    <col min="7688" max="7936" width="9.140625" style="183"/>
    <col min="7937" max="7937" width="2.140625" style="183" customWidth="1"/>
    <col min="7938" max="7940" width="9.140625" style="183"/>
    <col min="7941" max="7941" width="6" style="183" customWidth="1"/>
    <col min="7942" max="7942" width="26" style="183" customWidth="1"/>
    <col min="7943" max="7943" width="28.140625" style="183" customWidth="1"/>
    <col min="7944" max="8192" width="9.140625" style="183"/>
    <col min="8193" max="8193" width="2.140625" style="183" customWidth="1"/>
    <col min="8194" max="8196" width="9.140625" style="183"/>
    <col min="8197" max="8197" width="6" style="183" customWidth="1"/>
    <col min="8198" max="8198" width="26" style="183" customWidth="1"/>
    <col min="8199" max="8199" width="28.140625" style="183" customWidth="1"/>
    <col min="8200" max="8448" width="9.140625" style="183"/>
    <col min="8449" max="8449" width="2.140625" style="183" customWidth="1"/>
    <col min="8450" max="8452" width="9.140625" style="183"/>
    <col min="8453" max="8453" width="6" style="183" customWidth="1"/>
    <col min="8454" max="8454" width="26" style="183" customWidth="1"/>
    <col min="8455" max="8455" width="28.140625" style="183" customWidth="1"/>
    <col min="8456" max="8704" width="9.140625" style="183"/>
    <col min="8705" max="8705" width="2.140625" style="183" customWidth="1"/>
    <col min="8706" max="8708" width="9.140625" style="183"/>
    <col min="8709" max="8709" width="6" style="183" customWidth="1"/>
    <col min="8710" max="8710" width="26" style="183" customWidth="1"/>
    <col min="8711" max="8711" width="28.140625" style="183" customWidth="1"/>
    <col min="8712" max="8960" width="9.140625" style="183"/>
    <col min="8961" max="8961" width="2.140625" style="183" customWidth="1"/>
    <col min="8962" max="8964" width="9.140625" style="183"/>
    <col min="8965" max="8965" width="6" style="183" customWidth="1"/>
    <col min="8966" max="8966" width="26" style="183" customWidth="1"/>
    <col min="8967" max="8967" width="28.140625" style="183" customWidth="1"/>
    <col min="8968" max="9216" width="9.140625" style="183"/>
    <col min="9217" max="9217" width="2.140625" style="183" customWidth="1"/>
    <col min="9218" max="9220" width="9.140625" style="183"/>
    <col min="9221" max="9221" width="6" style="183" customWidth="1"/>
    <col min="9222" max="9222" width="26" style="183" customWidth="1"/>
    <col min="9223" max="9223" width="28.140625" style="183" customWidth="1"/>
    <col min="9224" max="9472" width="9.140625" style="183"/>
    <col min="9473" max="9473" width="2.140625" style="183" customWidth="1"/>
    <col min="9474" max="9476" width="9.140625" style="183"/>
    <col min="9477" max="9477" width="6" style="183" customWidth="1"/>
    <col min="9478" max="9478" width="26" style="183" customWidth="1"/>
    <col min="9479" max="9479" width="28.140625" style="183" customWidth="1"/>
    <col min="9480" max="9728" width="9.140625" style="183"/>
    <col min="9729" max="9729" width="2.140625" style="183" customWidth="1"/>
    <col min="9730" max="9732" width="9.140625" style="183"/>
    <col min="9733" max="9733" width="6" style="183" customWidth="1"/>
    <col min="9734" max="9734" width="26" style="183" customWidth="1"/>
    <col min="9735" max="9735" width="28.140625" style="183" customWidth="1"/>
    <col min="9736" max="9984" width="9.140625" style="183"/>
    <col min="9985" max="9985" width="2.140625" style="183" customWidth="1"/>
    <col min="9986" max="9988" width="9.140625" style="183"/>
    <col min="9989" max="9989" width="6" style="183" customWidth="1"/>
    <col min="9990" max="9990" width="26" style="183" customWidth="1"/>
    <col min="9991" max="9991" width="28.140625" style="183" customWidth="1"/>
    <col min="9992" max="10240" width="9.140625" style="183"/>
    <col min="10241" max="10241" width="2.140625" style="183" customWidth="1"/>
    <col min="10242" max="10244" width="9.140625" style="183"/>
    <col min="10245" max="10245" width="6" style="183" customWidth="1"/>
    <col min="10246" max="10246" width="26" style="183" customWidth="1"/>
    <col min="10247" max="10247" width="28.140625" style="183" customWidth="1"/>
    <col min="10248" max="10496" width="9.140625" style="183"/>
    <col min="10497" max="10497" width="2.140625" style="183" customWidth="1"/>
    <col min="10498" max="10500" width="9.140625" style="183"/>
    <col min="10501" max="10501" width="6" style="183" customWidth="1"/>
    <col min="10502" max="10502" width="26" style="183" customWidth="1"/>
    <col min="10503" max="10503" width="28.140625" style="183" customWidth="1"/>
    <col min="10504" max="10752" width="9.140625" style="183"/>
    <col min="10753" max="10753" width="2.140625" style="183" customWidth="1"/>
    <col min="10754" max="10756" width="9.140625" style="183"/>
    <col min="10757" max="10757" width="6" style="183" customWidth="1"/>
    <col min="10758" max="10758" width="26" style="183" customWidth="1"/>
    <col min="10759" max="10759" width="28.140625" style="183" customWidth="1"/>
    <col min="10760" max="11008" width="9.140625" style="183"/>
    <col min="11009" max="11009" width="2.140625" style="183" customWidth="1"/>
    <col min="11010" max="11012" width="9.140625" style="183"/>
    <col min="11013" max="11013" width="6" style="183" customWidth="1"/>
    <col min="11014" max="11014" width="26" style="183" customWidth="1"/>
    <col min="11015" max="11015" width="28.140625" style="183" customWidth="1"/>
    <col min="11016" max="11264" width="9.140625" style="183"/>
    <col min="11265" max="11265" width="2.140625" style="183" customWidth="1"/>
    <col min="11266" max="11268" width="9.140625" style="183"/>
    <col min="11269" max="11269" width="6" style="183" customWidth="1"/>
    <col min="11270" max="11270" width="26" style="183" customWidth="1"/>
    <col min="11271" max="11271" width="28.140625" style="183" customWidth="1"/>
    <col min="11272" max="11520" width="9.140625" style="183"/>
    <col min="11521" max="11521" width="2.140625" style="183" customWidth="1"/>
    <col min="11522" max="11524" width="9.140625" style="183"/>
    <col min="11525" max="11525" width="6" style="183" customWidth="1"/>
    <col min="11526" max="11526" width="26" style="183" customWidth="1"/>
    <col min="11527" max="11527" width="28.140625" style="183" customWidth="1"/>
    <col min="11528" max="11776" width="9.140625" style="183"/>
    <col min="11777" max="11777" width="2.140625" style="183" customWidth="1"/>
    <col min="11778" max="11780" width="9.140625" style="183"/>
    <col min="11781" max="11781" width="6" style="183" customWidth="1"/>
    <col min="11782" max="11782" width="26" style="183" customWidth="1"/>
    <col min="11783" max="11783" width="28.140625" style="183" customWidth="1"/>
    <col min="11784" max="12032" width="9.140625" style="183"/>
    <col min="12033" max="12033" width="2.140625" style="183" customWidth="1"/>
    <col min="12034" max="12036" width="9.140625" style="183"/>
    <col min="12037" max="12037" width="6" style="183" customWidth="1"/>
    <col min="12038" max="12038" width="26" style="183" customWidth="1"/>
    <col min="12039" max="12039" width="28.140625" style="183" customWidth="1"/>
    <col min="12040" max="12288" width="9.140625" style="183"/>
    <col min="12289" max="12289" width="2.140625" style="183" customWidth="1"/>
    <col min="12290" max="12292" width="9.140625" style="183"/>
    <col min="12293" max="12293" width="6" style="183" customWidth="1"/>
    <col min="12294" max="12294" width="26" style="183" customWidth="1"/>
    <col min="12295" max="12295" width="28.140625" style="183" customWidth="1"/>
    <col min="12296" max="12544" width="9.140625" style="183"/>
    <col min="12545" max="12545" width="2.140625" style="183" customWidth="1"/>
    <col min="12546" max="12548" width="9.140625" style="183"/>
    <col min="12549" max="12549" width="6" style="183" customWidth="1"/>
    <col min="12550" max="12550" width="26" style="183" customWidth="1"/>
    <col min="12551" max="12551" width="28.140625" style="183" customWidth="1"/>
    <col min="12552" max="12800" width="9.140625" style="183"/>
    <col min="12801" max="12801" width="2.140625" style="183" customWidth="1"/>
    <col min="12802" max="12804" width="9.140625" style="183"/>
    <col min="12805" max="12805" width="6" style="183" customWidth="1"/>
    <col min="12806" max="12806" width="26" style="183" customWidth="1"/>
    <col min="12807" max="12807" width="28.140625" style="183" customWidth="1"/>
    <col min="12808" max="13056" width="9.140625" style="183"/>
    <col min="13057" max="13057" width="2.140625" style="183" customWidth="1"/>
    <col min="13058" max="13060" width="9.140625" style="183"/>
    <col min="13061" max="13061" width="6" style="183" customWidth="1"/>
    <col min="13062" max="13062" width="26" style="183" customWidth="1"/>
    <col min="13063" max="13063" width="28.140625" style="183" customWidth="1"/>
    <col min="13064" max="13312" width="9.140625" style="183"/>
    <col min="13313" max="13313" width="2.140625" style="183" customWidth="1"/>
    <col min="13314" max="13316" width="9.140625" style="183"/>
    <col min="13317" max="13317" width="6" style="183" customWidth="1"/>
    <col min="13318" max="13318" width="26" style="183" customWidth="1"/>
    <col min="13319" max="13319" width="28.140625" style="183" customWidth="1"/>
    <col min="13320" max="13568" width="9.140625" style="183"/>
    <col min="13569" max="13569" width="2.140625" style="183" customWidth="1"/>
    <col min="13570" max="13572" width="9.140625" style="183"/>
    <col min="13573" max="13573" width="6" style="183" customWidth="1"/>
    <col min="13574" max="13574" width="26" style="183" customWidth="1"/>
    <col min="13575" max="13575" width="28.140625" style="183" customWidth="1"/>
    <col min="13576" max="13824" width="9.140625" style="183"/>
    <col min="13825" max="13825" width="2.140625" style="183" customWidth="1"/>
    <col min="13826" max="13828" width="9.140625" style="183"/>
    <col min="13829" max="13829" width="6" style="183" customWidth="1"/>
    <col min="13830" max="13830" width="26" style="183" customWidth="1"/>
    <col min="13831" max="13831" width="28.140625" style="183" customWidth="1"/>
    <col min="13832" max="14080" width="9.140625" style="183"/>
    <col min="14081" max="14081" width="2.140625" style="183" customWidth="1"/>
    <col min="14082" max="14084" width="9.140625" style="183"/>
    <col min="14085" max="14085" width="6" style="183" customWidth="1"/>
    <col min="14086" max="14086" width="26" style="183" customWidth="1"/>
    <col min="14087" max="14087" width="28.140625" style="183" customWidth="1"/>
    <col min="14088" max="14336" width="9.140625" style="183"/>
    <col min="14337" max="14337" width="2.140625" style="183" customWidth="1"/>
    <col min="14338" max="14340" width="9.140625" style="183"/>
    <col min="14341" max="14341" width="6" style="183" customWidth="1"/>
    <col min="14342" max="14342" width="26" style="183" customWidth="1"/>
    <col min="14343" max="14343" width="28.140625" style="183" customWidth="1"/>
    <col min="14344" max="14592" width="9.140625" style="183"/>
    <col min="14593" max="14593" width="2.140625" style="183" customWidth="1"/>
    <col min="14594" max="14596" width="9.140625" style="183"/>
    <col min="14597" max="14597" width="6" style="183" customWidth="1"/>
    <col min="14598" max="14598" width="26" style="183" customWidth="1"/>
    <col min="14599" max="14599" width="28.140625" style="183" customWidth="1"/>
    <col min="14600" max="14848" width="9.140625" style="183"/>
    <col min="14849" max="14849" width="2.140625" style="183" customWidth="1"/>
    <col min="14850" max="14852" width="9.140625" style="183"/>
    <col min="14853" max="14853" width="6" style="183" customWidth="1"/>
    <col min="14854" max="14854" width="26" style="183" customWidth="1"/>
    <col min="14855" max="14855" width="28.140625" style="183" customWidth="1"/>
    <col min="14856" max="15104" width="9.140625" style="183"/>
    <col min="15105" max="15105" width="2.140625" style="183" customWidth="1"/>
    <col min="15106" max="15108" width="9.140625" style="183"/>
    <col min="15109" max="15109" width="6" style="183" customWidth="1"/>
    <col min="15110" max="15110" width="26" style="183" customWidth="1"/>
    <col min="15111" max="15111" width="28.140625" style="183" customWidth="1"/>
    <col min="15112" max="15360" width="9.140625" style="183"/>
    <col min="15361" max="15361" width="2.140625" style="183" customWidth="1"/>
    <col min="15362" max="15364" width="9.140625" style="183"/>
    <col min="15365" max="15365" width="6" style="183" customWidth="1"/>
    <col min="15366" max="15366" width="26" style="183" customWidth="1"/>
    <col min="15367" max="15367" width="28.140625" style="183" customWidth="1"/>
    <col min="15368" max="15616" width="9.140625" style="183"/>
    <col min="15617" max="15617" width="2.140625" style="183" customWidth="1"/>
    <col min="15618" max="15620" width="9.140625" style="183"/>
    <col min="15621" max="15621" width="6" style="183" customWidth="1"/>
    <col min="15622" max="15622" width="26" style="183" customWidth="1"/>
    <col min="15623" max="15623" width="28.140625" style="183" customWidth="1"/>
    <col min="15624" max="15872" width="9.140625" style="183"/>
    <col min="15873" max="15873" width="2.140625" style="183" customWidth="1"/>
    <col min="15874" max="15876" width="9.140625" style="183"/>
    <col min="15877" max="15877" width="6" style="183" customWidth="1"/>
    <col min="15878" max="15878" width="26" style="183" customWidth="1"/>
    <col min="15879" max="15879" width="28.140625" style="183" customWidth="1"/>
    <col min="15880" max="16128" width="9.140625" style="183"/>
    <col min="16129" max="16129" width="2.140625" style="183" customWidth="1"/>
    <col min="16130" max="16132" width="9.140625" style="183"/>
    <col min="16133" max="16133" width="6" style="183" customWidth="1"/>
    <col min="16134" max="16134" width="26" style="183" customWidth="1"/>
    <col min="16135" max="16135" width="28.140625" style="183" customWidth="1"/>
    <col min="16136" max="16384" width="9.140625" style="183"/>
  </cols>
  <sheetData>
    <row r="1" spans="1:8" s="178" customFormat="1" ht="35.25" customHeight="1" x14ac:dyDescent="0.4">
      <c r="A1" s="1" t="s">
        <v>0</v>
      </c>
      <c r="B1" s="70"/>
      <c r="C1" s="70"/>
      <c r="D1" s="70"/>
      <c r="E1" s="70"/>
      <c r="F1" s="70"/>
      <c r="G1" s="176"/>
      <c r="H1" s="177"/>
    </row>
    <row r="2" spans="1:8" s="178" customFormat="1" x14ac:dyDescent="0.2">
      <c r="A2" s="179"/>
      <c r="B2" s="71"/>
      <c r="C2" s="71"/>
      <c r="D2" s="71"/>
      <c r="E2" s="71"/>
      <c r="F2" s="180" t="s">
        <v>1</v>
      </c>
      <c r="G2" s="181"/>
      <c r="H2" s="177"/>
    </row>
    <row r="4" spans="1:8" x14ac:dyDescent="0.2">
      <c r="A4" s="182" t="s">
        <v>110</v>
      </c>
      <c r="F4" s="184">
        <v>2014</v>
      </c>
    </row>
    <row r="7" spans="1:8" x14ac:dyDescent="0.2">
      <c r="A7" s="185" t="s">
        <v>111</v>
      </c>
      <c r="B7" s="186"/>
      <c r="C7" s="186"/>
      <c r="D7" s="187"/>
      <c r="E7" s="187"/>
      <c r="F7" s="187"/>
      <c r="G7" s="187"/>
    </row>
    <row r="8" spans="1:8" s="188" customFormat="1" x14ac:dyDescent="0.2">
      <c r="A8" s="188" t="s">
        <v>112</v>
      </c>
      <c r="B8" s="188" t="s">
        <v>113</v>
      </c>
      <c r="C8" s="186"/>
    </row>
    <row r="9" spans="1:8" s="188" customFormat="1" x14ac:dyDescent="0.2">
      <c r="A9" s="188" t="s">
        <v>112</v>
      </c>
      <c r="B9" s="188" t="s">
        <v>114</v>
      </c>
      <c r="C9" s="186"/>
    </row>
    <row r="10" spans="1:8" s="188" customFormat="1" x14ac:dyDescent="0.2">
      <c r="A10" s="188" t="s">
        <v>112</v>
      </c>
      <c r="B10" s="188" t="s">
        <v>115</v>
      </c>
      <c r="C10" s="186"/>
    </row>
    <row r="11" spans="1:8" x14ac:dyDescent="0.2">
      <c r="A11" s="188" t="s">
        <v>5</v>
      </c>
      <c r="B11" s="186"/>
      <c r="C11" s="186"/>
      <c r="D11" s="188"/>
      <c r="E11" s="188"/>
      <c r="F11" s="188"/>
      <c r="G11" s="188"/>
      <c r="H11" s="188"/>
    </row>
    <row r="12" spans="1:8" x14ac:dyDescent="0.2">
      <c r="A12" s="188"/>
      <c r="B12" s="186"/>
      <c r="C12" s="186"/>
      <c r="D12" s="188"/>
      <c r="E12" s="188"/>
      <c r="F12" s="188"/>
      <c r="G12" s="188"/>
      <c r="H12" s="188"/>
    </row>
    <row r="13" spans="1:8" x14ac:dyDescent="0.2">
      <c r="A13" s="185" t="s">
        <v>116</v>
      </c>
      <c r="B13" s="186"/>
      <c r="C13" s="186"/>
      <c r="D13" s="188"/>
      <c r="E13" s="188"/>
      <c r="F13" s="188"/>
      <c r="G13" s="188"/>
      <c r="H13" s="188"/>
    </row>
    <row r="14" spans="1:8" s="188" customFormat="1" x14ac:dyDescent="0.2">
      <c r="A14" s="188" t="s">
        <v>112</v>
      </c>
      <c r="B14" s="188" t="s">
        <v>117</v>
      </c>
      <c r="C14" s="186"/>
    </row>
    <row r="15" spans="1:8" x14ac:dyDescent="0.2">
      <c r="A15" s="188" t="s">
        <v>112</v>
      </c>
      <c r="B15" s="188" t="s">
        <v>118</v>
      </c>
      <c r="C15" s="186"/>
      <c r="D15" s="188"/>
      <c r="E15" s="188"/>
      <c r="F15" s="188"/>
      <c r="G15" s="188"/>
      <c r="H15" s="188"/>
    </row>
    <row r="16" spans="1:8" x14ac:dyDescent="0.2">
      <c r="A16" s="188"/>
      <c r="B16" s="189" t="s">
        <v>119</v>
      </c>
      <c r="C16" s="186"/>
      <c r="D16" s="188"/>
      <c r="E16" s="188"/>
      <c r="F16" s="188"/>
      <c r="G16" s="188"/>
      <c r="H16" s="188"/>
    </row>
    <row r="17" spans="1:8" x14ac:dyDescent="0.2">
      <c r="A17" s="188"/>
      <c r="B17" s="189" t="s">
        <v>5</v>
      </c>
      <c r="C17" s="186"/>
      <c r="D17" s="188"/>
      <c r="E17" s="188"/>
      <c r="F17" s="188"/>
      <c r="G17" s="188"/>
      <c r="H17" s="188"/>
    </row>
    <row r="18" spans="1:8" x14ac:dyDescent="0.2">
      <c r="A18" s="188"/>
      <c r="B18" s="189"/>
      <c r="C18" s="186"/>
      <c r="D18" s="188"/>
      <c r="E18" s="188"/>
      <c r="F18" s="188"/>
      <c r="G18" s="188"/>
      <c r="H18" s="188"/>
    </row>
    <row r="19" spans="1:8" x14ac:dyDescent="0.2">
      <c r="A19" s="185" t="s">
        <v>120</v>
      </c>
      <c r="B19" s="186"/>
      <c r="C19" s="186"/>
      <c r="D19" s="188"/>
      <c r="E19" s="188"/>
      <c r="F19" s="188"/>
      <c r="G19" s="188"/>
      <c r="H19" s="188"/>
    </row>
    <row r="20" spans="1:8" s="188" customFormat="1" x14ac:dyDescent="0.2">
      <c r="A20" s="190" t="s">
        <v>112</v>
      </c>
      <c r="B20" s="188" t="s">
        <v>121</v>
      </c>
      <c r="C20" s="186"/>
    </row>
    <row r="21" spans="1:8" s="188" customFormat="1" x14ac:dyDescent="0.2">
      <c r="A21" s="190" t="s">
        <v>112</v>
      </c>
      <c r="B21" s="191" t="s">
        <v>122</v>
      </c>
      <c r="C21" s="186"/>
    </row>
    <row r="22" spans="1:8" x14ac:dyDescent="0.2">
      <c r="A22" s="188"/>
      <c r="B22" s="186"/>
      <c r="C22" s="186"/>
      <c r="D22" s="188"/>
      <c r="E22" s="188"/>
      <c r="F22" s="188"/>
      <c r="G22" s="188"/>
      <c r="H22" s="188"/>
    </row>
    <row r="23" spans="1:8" x14ac:dyDescent="0.2">
      <c r="A23" s="185" t="s">
        <v>123</v>
      </c>
      <c r="B23" s="186"/>
      <c r="C23" s="186"/>
      <c r="D23" s="188"/>
      <c r="E23" s="188"/>
      <c r="F23" s="188"/>
      <c r="G23" s="188"/>
      <c r="H23" s="188"/>
    </row>
    <row r="24" spans="1:8" s="188" customFormat="1" x14ac:dyDescent="0.2">
      <c r="A24" s="188" t="s">
        <v>112</v>
      </c>
      <c r="B24" s="188" t="s">
        <v>124</v>
      </c>
      <c r="C24" s="186"/>
    </row>
    <row r="25" spans="1:8" s="188" customFormat="1" x14ac:dyDescent="0.2">
      <c r="A25" s="188" t="s">
        <v>112</v>
      </c>
      <c r="B25" s="188" t="s">
        <v>125</v>
      </c>
      <c r="C25" s="186"/>
    </row>
    <row r="26" spans="1:8" s="188" customFormat="1" x14ac:dyDescent="0.2">
      <c r="A26" s="188" t="s">
        <v>112</v>
      </c>
      <c r="B26" s="188" t="s">
        <v>126</v>
      </c>
    </row>
    <row r="27" spans="1:8" s="188" customFormat="1" x14ac:dyDescent="0.2">
      <c r="A27" s="188" t="s">
        <v>112</v>
      </c>
      <c r="B27" s="188" t="s">
        <v>127</v>
      </c>
    </row>
    <row r="28" spans="1:8" x14ac:dyDescent="0.2">
      <c r="A28" s="188" t="s">
        <v>112</v>
      </c>
      <c r="B28" s="188" t="s">
        <v>128</v>
      </c>
      <c r="C28" s="186"/>
      <c r="D28" s="188"/>
      <c r="E28" s="188"/>
      <c r="F28" s="188"/>
      <c r="G28" s="188"/>
      <c r="H28" s="188"/>
    </row>
    <row r="29" spans="1:8" x14ac:dyDescent="0.2">
      <c r="A29" s="188"/>
      <c r="B29" s="188" t="s">
        <v>129</v>
      </c>
      <c r="C29" s="186"/>
      <c r="D29" s="188"/>
      <c r="E29" s="188"/>
      <c r="F29" s="188"/>
      <c r="G29" s="188"/>
      <c r="H29" s="188"/>
    </row>
    <row r="30" spans="1:8" x14ac:dyDescent="0.2">
      <c r="A30" s="188" t="s">
        <v>112</v>
      </c>
      <c r="B30" s="188" t="s">
        <v>130</v>
      </c>
      <c r="C30" s="186"/>
      <c r="D30" s="188"/>
      <c r="E30" s="188"/>
      <c r="F30" s="188"/>
      <c r="G30" s="188"/>
      <c r="H30" s="188"/>
    </row>
    <row r="31" spans="1:8" x14ac:dyDescent="0.2">
      <c r="A31" s="188"/>
      <c r="B31" s="186" t="s">
        <v>5</v>
      </c>
      <c r="C31" s="186"/>
      <c r="D31" s="188"/>
      <c r="E31" s="188"/>
      <c r="F31" s="188"/>
      <c r="G31" s="188"/>
      <c r="H31" s="188"/>
    </row>
    <row r="32" spans="1:8" x14ac:dyDescent="0.2">
      <c r="A32" s="188"/>
      <c r="B32" s="186" t="s">
        <v>5</v>
      </c>
      <c r="C32" s="186"/>
      <c r="D32" s="188"/>
      <c r="E32" s="188"/>
      <c r="F32" s="188"/>
      <c r="G32" s="188"/>
      <c r="H32" s="188"/>
    </row>
    <row r="33" spans="1:8" x14ac:dyDescent="0.2">
      <c r="A33" s="192" t="s">
        <v>103</v>
      </c>
      <c r="B33" s="192"/>
      <c r="C33" s="192"/>
      <c r="D33" s="23"/>
      <c r="E33" s="193" t="s">
        <v>131</v>
      </c>
      <c r="F33" s="23"/>
      <c r="G33" s="192" t="s">
        <v>108</v>
      </c>
      <c r="H33" s="194" t="s">
        <v>5</v>
      </c>
    </row>
    <row r="34" spans="1:8" x14ac:dyDescent="0.2">
      <c r="B34" s="183" t="s">
        <v>5</v>
      </c>
    </row>
    <row r="35" spans="1:8" x14ac:dyDescent="0.2">
      <c r="B35" s="183" t="s">
        <v>5</v>
      </c>
    </row>
  </sheetData>
  <pageMargins left="0.98425196850393704" right="0.39370078740157483" top="0.98425196850393704" bottom="0.98425196850393704" header="0.51181102362204722" footer="0.51181102362204722"/>
  <pageSetup paperSize="9" scale="9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V&amp;W</vt:lpstr>
      <vt:lpstr>balans</vt:lpstr>
      <vt:lpstr>toelichting </vt:lpstr>
      <vt:lpstr>'toelichting '!Afdrukbereik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 Schouten</dc:creator>
  <cp:lastModifiedBy>Fam Schouten</cp:lastModifiedBy>
  <dcterms:created xsi:type="dcterms:W3CDTF">2016-03-16T18:07:08Z</dcterms:created>
  <dcterms:modified xsi:type="dcterms:W3CDTF">2016-03-16T18:15:58Z</dcterms:modified>
</cp:coreProperties>
</file>